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<sst xmlns="http://schemas.openxmlformats.org/spreadsheetml/2006/main" count="222" uniqueCount="193">
  <si>
    <t>RAČUN</t>
  </si>
  <si>
    <t>O P I S</t>
  </si>
  <si>
    <t>P R I H O D I</t>
  </si>
  <si>
    <t>VLASTITI PRIHODI - OBRAZ. ODR.</t>
  </si>
  <si>
    <t>PRIH. OD OSN. POSL. VLAST. DJEL.</t>
  </si>
  <si>
    <t>DONACIJE</t>
  </si>
  <si>
    <t>PRIHODI POSLOVANJA</t>
  </si>
  <si>
    <t>R A S H O D I</t>
  </si>
  <si>
    <t>PLAĆE ZA REDOVNI RAD</t>
  </si>
  <si>
    <t>PLAĆE PO SUDSKIM PRESUDAMA</t>
  </si>
  <si>
    <t>PLAĆE ZA MENTORSTVO</t>
  </si>
  <si>
    <t>PLAĆE ZA OBRAZ. ODRASLIH</t>
  </si>
  <si>
    <t>PLAĆE ZA PREKOVREMENI RAD</t>
  </si>
  <si>
    <t>PLAĆE</t>
  </si>
  <si>
    <t>OTPREMNINE</t>
  </si>
  <si>
    <t>POMOĆI</t>
  </si>
  <si>
    <t>OSTALI RASHODI ZA ZAPOSLENE</t>
  </si>
  <si>
    <t>DOPRINOS ZA MIROV. OSIG.</t>
  </si>
  <si>
    <t>DOPRINOS ZA ZDRAV. OSIGUR.</t>
  </si>
  <si>
    <t>DOPRINOS ZA POS. ZDRAV. OSIG.</t>
  </si>
  <si>
    <t>DOPR. ZA ZDR. OSIG. PO PRESUDI</t>
  </si>
  <si>
    <t>DOPR. ZA ZDR. OS. UČENIKA I SL. P.</t>
  </si>
  <si>
    <t>DOPR. ZA ZDR. OS. ZA O.O.</t>
  </si>
  <si>
    <t>DOPRINOS ZA ZAPOŠLJAVANJE</t>
  </si>
  <si>
    <t>DOPR. ZA ZAPOŠLJ. - INVALIDI</t>
  </si>
  <si>
    <t>DOPR. ZA ZAP. - O.O. - INVALIDI</t>
  </si>
  <si>
    <t>DOPR. ZA ZAPOŠLJ. - O.O.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</si>
  <si>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</si>
  <si>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</si>
  <si>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</si>
  <si>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</si>
  <si>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</si>
  <si>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</si>
  <si>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</si>
  <si>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</si>
  <si>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</si>
  <si>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</si>
  <si>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</si>
  <si>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</si>
  <si>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</si>
  <si>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</si>
  <si>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</si>
  <si>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</si>
  <si>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</si>
  <si>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</si>
  <si>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</si>
  <si>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</si>
  <si>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</si>
  <si>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</si>
  <si>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</si>
  <si>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MATERIJAL I SIROVINE</t>
  </si>
  <si>
    <t>ELEKTRIČNA ENERGIJA</t>
  </si>
  <si>
    <t>PLIN</t>
  </si>
  <si>
    <t>ENERGIJA</t>
  </si>
  <si>
    <t>MATER. ZA ODRŽ. - GRAĐ. OBJ.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</si>
  <si>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</si>
  <si>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</si>
  <si>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</si>
  <si>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</si>
  <si>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</si>
  <si>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</si>
  <si>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</si>
  <si>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</si>
  <si>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</si>
  <si>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</si>
  <si>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USLUGE INTERNETA</t>
  </si>
  <si>
    <t>POŠTARINA</t>
  </si>
  <si>
    <t>OST. USL. ZA KOM. - PRIJEVOZ</t>
  </si>
  <si>
    <t>USLUGE TEL., POŠTE I PRIJEVOZA</t>
  </si>
  <si>
    <t>USL. ODRŽAV. - GRAĐ. OBJEKATA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</si>
  <si>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</si>
  <si>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</si>
  <si>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</si>
  <si>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</si>
  <si>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</si>
  <si>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USL. ODRŽAV.- PRIJEV. SREDSTAVA</t>
  </si>
  <si>
    <t>OSTALE USL. TEK. I INV. ODRŽ.</t>
  </si>
  <si>
    <t>USL. TEK. I INV. ODRŽAV.</t>
  </si>
  <si>
    <t>ELEKTRONSKI MEDIJI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</si>
  <si>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</si>
  <si>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</si>
  <si>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</si>
  <si>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</si>
  <si>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</si>
  <si>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</si>
  <si>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</si>
  <si>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DERATIZACIJA I DEZINSEKCIJA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</si>
  <si>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</si>
  <si>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</si>
  <si>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</si>
  <si>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</si>
  <si>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</si>
  <si>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</si>
  <si>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</si>
  <si>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</si>
  <si>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UGOVORI O DJELU - V.S. U NAST.</t>
  </si>
  <si>
    <t>USL. ODVJETNIKA I PRAV. SAVJ.</t>
  </si>
  <si>
    <t>REVIZORSKE USL.</t>
  </si>
  <si>
    <t>GEODETSKO KATASTARSKE USL.</t>
  </si>
  <si>
    <t>UGOVORI O DJELU - IZ VL. PRIH.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</si>
  <si>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</si>
  <si>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</si>
  <si>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</si>
  <si>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</si>
  <si>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</si>
  <si>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</si>
  <si>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</si>
  <si>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</si>
  <si>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</si>
  <si>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USL. KOD REGISTR. VOZILA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</si>
  <si>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</si>
  <si>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</si>
  <si>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</si>
  <si>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</si>
  <si>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</si>
  <si>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</si>
  <si>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</si>
  <si>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</si>
  <si>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</si>
  <si>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</si>
  <si>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</si>
  <si>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</si>
  <si>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</si>
  <si>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</si>
  <si>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</si>
  <si>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</si>
  <si>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</si>
  <si>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</si>
  <si>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</si>
  <si>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</si>
  <si>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</si>
  <si>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</si>
  <si>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</si>
  <si>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</si>
  <si>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</si>
  <si>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</si>
  <si>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</si>
  <si>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</si>
  <si>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</si>
  <si>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</si>
  <si>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</si>
  <si>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</si>
  <si>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</si>
  <si>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</si>
  <si>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</si>
  <si>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</si>
  <si>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</si>
  <si>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</si>
  <si>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</si>
  <si>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</si>
  <si>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 xml:space="preserve">VLASTITI PRIHODI - ZAKUPNINE </t>
  </si>
  <si>
    <t>PRIHODI IZ DRŽ.PROR.ZA ZAPOSLENE</t>
  </si>
  <si>
    <t>PRIHODI IZ ŽUP.PROR.ZA MAT.RASH.</t>
  </si>
  <si>
    <t>PRIH.IZ DRŽ.PROR.ZA OST.NAMJ.</t>
  </si>
  <si>
    <t>PRIH.IZ GRADSKOG PRORAČUNA</t>
  </si>
  <si>
    <t>PRIH.ZA FINANC.RASH.POSL.</t>
  </si>
  <si>
    <t>OST.VL.PRIH.-KINO, KAZALIŠTE</t>
  </si>
  <si>
    <t>OST.VL.PRIH.-EKSKURZIJE</t>
  </si>
  <si>
    <t>OST.VL.PRIH.- UDŽBENICI, MAPE</t>
  </si>
  <si>
    <t>OST.VL.PRIH.- ŠKOLARINE, PRIJEPISI</t>
  </si>
  <si>
    <t>OST.VL.PRIH.- OSIGURANJE</t>
  </si>
  <si>
    <t>OST.VL.PRIH.- ŠTETE</t>
  </si>
  <si>
    <t>OST.VL.PRIH.- OSTALO</t>
  </si>
  <si>
    <t>OSTALI VLASTITI PRIHODI</t>
  </si>
  <si>
    <t>OST.NENAVED.RASH.ZA ZAPOSLENE</t>
  </si>
  <si>
    <t>REGRES ZA GODIŠNJI ODMOR</t>
  </si>
  <si>
    <t>VL.PRIHODI-IZDJELJCI RADIONICE</t>
  </si>
  <si>
    <t>PRIH.IZ ŽUP.PROR. ZA OSTALE NAMJENE</t>
  </si>
  <si>
    <t>OST.VL.PRIH.-FOTOGRAFIJE</t>
  </si>
  <si>
    <t>UKUPNI PRIHODI</t>
  </si>
  <si>
    <t>PREMIJE OSIG. OSTALE IMOVINE</t>
  </si>
  <si>
    <t>VLASTITI PRIHODI-</t>
  </si>
  <si>
    <t>UPRAVNE I ADMINISTRATIVNE PRIST.</t>
  </si>
  <si>
    <t>SUDSKE PRISTOJBA</t>
  </si>
  <si>
    <t>JAVNOBILJEŽNIČKE PRISTOJBE</t>
  </si>
  <si>
    <t>OSTALE PRISTOJBE I NAKNADE</t>
  </si>
  <si>
    <t>PRISTOJBE I NAKNADE</t>
  </si>
  <si>
    <t>OSTALI PRIHODI ZA POSEBNE NAMJENE</t>
  </si>
  <si>
    <t>PRIHODI PO POSEBNIM PROPISIMA</t>
  </si>
  <si>
    <t>PLAĆE ZA POMAGAČE U NASTAVI</t>
  </si>
  <si>
    <t>DOPRINOS ZA ZDRAV. OSIGUR.POM.U NASTAVI</t>
  </si>
  <si>
    <t>DOPRINOS ZA POS. ZDRAV. OSIG.POM.U NASTAVI</t>
  </si>
  <si>
    <t>DOPRINOS ZA ZAPOŠLJAVANJE POM.U NASTAVI</t>
  </si>
  <si>
    <t>DOPR. ZA ZAPOŠLJ. - INVALIDI POM.U NASTAVI</t>
  </si>
  <si>
    <t>REBALANS</t>
  </si>
  <si>
    <t>REBALANS FINANCIJSKOG PLANA ZA 2014. GODINU</t>
  </si>
  <si>
    <t>PRIHODI ZA FINANC.RASHODA POSL.OST</t>
  </si>
  <si>
    <t>TEK.POM.OD PRORAČ.KOR.TEM.PRIJ.EU</t>
  </si>
  <si>
    <t>POMOĆI IZ PRORAČUNA</t>
  </si>
  <si>
    <t>DOPR.ZA ZAPOŠLJ.-INVALIDI POM  U NAST.</t>
  </si>
  <si>
    <t>PRIJEVOZ POMAGAČI U NASTAVI</t>
  </si>
  <si>
    <t>ULAGANJE NA TUĐOJ IMOVINI RADI PRAVA KO</t>
  </si>
  <si>
    <t>NEMATRIJALNA IMOVINA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</si>
</sst>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workbookViewId="0" topLeftCell="A178">
      <selection activeCell="D213" sqref="D213"/>
    </sheetView>
  </sheetViews>
  <sheetFormatPr defaultColWidth="9.140625" defaultRowHeight="12.75"/>
  <cols>
    <col min="1" max="1" width="7.8515625" style="7" customWidth="1"/>
    <col min="2" max="2" width="30.140625" style="8" customWidth="1"/>
    <col min="3" max="3" width="15.00390625" style="4" customWidth="1"/>
    <col min="4" max="4" width="14.00390625" style="7" customWidth="1"/>
    <col min="5" max="5" width="15.7109375" style="7" customWidth="1"/>
  </cols>
  <sheetData>
    <row r="1" spans="1:2" ht="12.75">
      <c r="A1" s="33" t="s">
        <v>142</v>
      </c>
      <c r="B1" s="33"/>
    </row>
    <row r="2" ht="12.75">
      <c r="B2" s="6" t="s">
        <v>185</v>
      </c>
    </row>
    <row r="4" spans="1:5" ht="13.5">
      <c r="A4" s="11" t="s">
        <v>0</v>
      </c>
      <c r="B4" s="26" t="s">
        <v>1</v>
      </c>
      <c r="C4" s="27" t="s">
        <v>141</v>
      </c>
      <c r="D4" s="2" t="s">
        <v>184</v>
      </c>
      <c r="E4" s="2" t="s">
        <v>141</v>
      </c>
    </row>
    <row r="5" spans="1:5" ht="12.75">
      <c r="A5" s="34" t="s">
        <v>2</v>
      </c>
      <c r="B5" s="35"/>
      <c r="C5" s="1"/>
      <c r="D5" s="3"/>
      <c r="E5" s="3"/>
    </row>
    <row r="6" spans="1:5" ht="12.75">
      <c r="A6" s="11">
        <v>63331</v>
      </c>
      <c r="B6" s="2" t="s">
        <v>187</v>
      </c>
      <c r="C6" s="5"/>
      <c r="D6" s="3">
        <v>21750</v>
      </c>
      <c r="E6" s="32">
        <f>C6+D6</f>
        <v>21750</v>
      </c>
    </row>
    <row r="7" spans="1:5" ht="12.75">
      <c r="A7" s="11">
        <v>633</v>
      </c>
      <c r="B7" s="2" t="s">
        <v>188</v>
      </c>
      <c r="C7" s="5"/>
      <c r="D7" s="25">
        <f>D6</f>
        <v>21750</v>
      </c>
      <c r="E7" s="25">
        <f>E6</f>
        <v>21750</v>
      </c>
    </row>
    <row r="8" spans="1:5" ht="12.75">
      <c r="A8" s="11">
        <v>65268</v>
      </c>
      <c r="B8" s="3" t="s">
        <v>177</v>
      </c>
      <c r="C8" s="5">
        <v>25431</v>
      </c>
      <c r="D8" s="3">
        <v>-25431</v>
      </c>
      <c r="E8" s="32">
        <f>C8+D8</f>
        <v>0</v>
      </c>
    </row>
    <row r="9" spans="1:5" ht="12.75">
      <c r="A9" s="11">
        <v>652</v>
      </c>
      <c r="B9" s="2" t="s">
        <v>178</v>
      </c>
      <c r="C9" s="25">
        <f>C8</f>
        <v>25431</v>
      </c>
      <c r="D9" s="25">
        <f>D8</f>
        <v>-25431</v>
      </c>
      <c r="E9" s="25">
        <f>E8</f>
        <v>0</v>
      </c>
    </row>
    <row r="10" spans="1:5" ht="12.75">
      <c r="A10" s="9">
        <v>661511</v>
      </c>
      <c r="B10" s="1" t="s">
        <v>3</v>
      </c>
      <c r="C10" s="5">
        <v>6000</v>
      </c>
      <c r="D10" s="3">
        <v>9700</v>
      </c>
      <c r="E10" s="32">
        <f aca="true" t="shared" si="0" ref="E10:E70">C10+D10</f>
        <v>15700</v>
      </c>
    </row>
    <row r="11" spans="1:5" ht="12.75">
      <c r="A11" s="9">
        <v>661512</v>
      </c>
      <c r="B11" s="1" t="s">
        <v>166</v>
      </c>
      <c r="C11" s="5">
        <v>5000</v>
      </c>
      <c r="D11" s="3">
        <v>-5000</v>
      </c>
      <c r="E11" s="32">
        <f t="shared" si="0"/>
        <v>0</v>
      </c>
    </row>
    <row r="12" spans="1:5" ht="12.75">
      <c r="A12" s="9">
        <v>661521</v>
      </c>
      <c r="B12" s="1" t="s">
        <v>150</v>
      </c>
      <c r="C12" s="5">
        <v>600</v>
      </c>
      <c r="D12" s="3"/>
      <c r="E12" s="32">
        <f t="shared" si="0"/>
        <v>600</v>
      </c>
    </row>
    <row r="13" spans="1:5" ht="12.75">
      <c r="A13" s="9">
        <v>661522</v>
      </c>
      <c r="B13" s="1" t="s">
        <v>171</v>
      </c>
      <c r="C13" s="5"/>
      <c r="D13" s="3">
        <v>4000</v>
      </c>
      <c r="E13" s="32">
        <f t="shared" si="0"/>
        <v>4000</v>
      </c>
    </row>
    <row r="14" spans="1:5" ht="12.75">
      <c r="A14" s="11">
        <v>661</v>
      </c>
      <c r="B14" s="2" t="s">
        <v>4</v>
      </c>
      <c r="C14" s="25">
        <f>SUM(C10:C12)</f>
        <v>11600</v>
      </c>
      <c r="D14" s="25">
        <f>SUM(D10:D13)</f>
        <v>8700</v>
      </c>
      <c r="E14" s="25">
        <f>SUM(E10:E13)</f>
        <v>20300</v>
      </c>
    </row>
    <row r="15" spans="1:5" ht="12.75">
      <c r="A15" s="9">
        <v>66314</v>
      </c>
      <c r="B15" s="2" t="s">
        <v>5</v>
      </c>
      <c r="C15" s="25">
        <v>5000</v>
      </c>
      <c r="D15" s="25">
        <v>-2500</v>
      </c>
      <c r="E15" s="32">
        <f t="shared" si="0"/>
        <v>2500</v>
      </c>
    </row>
    <row r="16" spans="1:5" ht="12.75">
      <c r="A16" s="9">
        <v>67111</v>
      </c>
      <c r="B16" s="1" t="s">
        <v>151</v>
      </c>
      <c r="C16" s="5">
        <v>4246145</v>
      </c>
      <c r="D16" s="3"/>
      <c r="E16" s="32">
        <f t="shared" si="0"/>
        <v>4246145</v>
      </c>
    </row>
    <row r="17" spans="1:5" ht="12.75">
      <c r="A17" s="9">
        <v>67112</v>
      </c>
      <c r="B17" s="1" t="s">
        <v>152</v>
      </c>
      <c r="C17" s="5">
        <v>626750</v>
      </c>
      <c r="D17" s="3">
        <v>45300</v>
      </c>
      <c r="E17" s="32">
        <f t="shared" si="0"/>
        <v>672050</v>
      </c>
    </row>
    <row r="18" spans="1:5" ht="12.75">
      <c r="A18" s="9">
        <v>67113</v>
      </c>
      <c r="B18" s="3" t="s">
        <v>186</v>
      </c>
      <c r="C18" s="5"/>
      <c r="D18" s="3">
        <v>63691</v>
      </c>
      <c r="E18" s="32">
        <f t="shared" si="0"/>
        <v>63691</v>
      </c>
    </row>
    <row r="19" spans="1:5" ht="12.75">
      <c r="A19" s="9">
        <v>67114</v>
      </c>
      <c r="B19" s="1" t="s">
        <v>153</v>
      </c>
      <c r="C19" s="5">
        <v>7000</v>
      </c>
      <c r="D19" s="3"/>
      <c r="E19" s="32">
        <f t="shared" si="0"/>
        <v>7000</v>
      </c>
    </row>
    <row r="20" spans="1:5" ht="12.75">
      <c r="A20" s="9">
        <v>67115</v>
      </c>
      <c r="B20" s="1" t="s">
        <v>167</v>
      </c>
      <c r="C20" s="5"/>
      <c r="D20" s="3"/>
      <c r="E20" s="32">
        <f t="shared" si="0"/>
        <v>0</v>
      </c>
    </row>
    <row r="21" spans="1:5" ht="12.75">
      <c r="A21" s="9">
        <v>67118</v>
      </c>
      <c r="B21" s="1" t="s">
        <v>154</v>
      </c>
      <c r="C21" s="5"/>
      <c r="D21" s="3"/>
      <c r="E21" s="32">
        <f t="shared" si="0"/>
        <v>0</v>
      </c>
    </row>
    <row r="22" spans="1:5" ht="12.75">
      <c r="A22" s="11">
        <v>671</v>
      </c>
      <c r="B22" s="2" t="s">
        <v>155</v>
      </c>
      <c r="C22" s="25">
        <f>SUM(C16:C21)</f>
        <v>4879895</v>
      </c>
      <c r="D22" s="25">
        <f>SUM(D16:D21)</f>
        <v>108991</v>
      </c>
      <c r="E22" s="25">
        <f>SUM(E16:E21)</f>
        <v>4988886</v>
      </c>
    </row>
    <row r="23" spans="1:5" ht="12.75">
      <c r="A23" s="9">
        <v>68311</v>
      </c>
      <c r="B23" s="1" t="s">
        <v>156</v>
      </c>
      <c r="C23" s="5">
        <v>29000</v>
      </c>
      <c r="D23" s="3"/>
      <c r="E23" s="32">
        <f t="shared" si="0"/>
        <v>29000</v>
      </c>
    </row>
    <row r="24" spans="1:5" ht="12.75">
      <c r="A24" s="9">
        <v>68312</v>
      </c>
      <c r="B24" s="1" t="s">
        <v>157</v>
      </c>
      <c r="C24" s="5">
        <v>6000</v>
      </c>
      <c r="D24" s="3"/>
      <c r="E24" s="32">
        <f t="shared" si="0"/>
        <v>6000</v>
      </c>
    </row>
    <row r="25" spans="1:5" ht="12.75">
      <c r="A25" s="9">
        <v>68313</v>
      </c>
      <c r="B25" s="1" t="s">
        <v>158</v>
      </c>
      <c r="C25" s="5">
        <v>26000</v>
      </c>
      <c r="D25" s="3"/>
      <c r="E25" s="32">
        <f t="shared" si="0"/>
        <v>26000</v>
      </c>
    </row>
    <row r="26" spans="1:5" ht="12.75">
      <c r="A26" s="9">
        <v>68314</v>
      </c>
      <c r="B26" s="3" t="s">
        <v>159</v>
      </c>
      <c r="C26" s="5"/>
      <c r="D26" s="3"/>
      <c r="E26" s="32">
        <f t="shared" si="0"/>
        <v>0</v>
      </c>
    </row>
    <row r="27" spans="1:5" ht="12.75">
      <c r="A27" s="9">
        <v>68315</v>
      </c>
      <c r="B27" s="3" t="s">
        <v>160</v>
      </c>
      <c r="C27" s="5">
        <v>8000</v>
      </c>
      <c r="D27" s="3"/>
      <c r="E27" s="32">
        <f t="shared" si="0"/>
        <v>8000</v>
      </c>
    </row>
    <row r="28" spans="1:5" ht="12.75">
      <c r="A28" s="9">
        <v>68316</v>
      </c>
      <c r="B28" s="3" t="s">
        <v>168</v>
      </c>
      <c r="C28" s="5">
        <v>2500</v>
      </c>
      <c r="D28" s="3"/>
      <c r="E28" s="32">
        <f t="shared" si="0"/>
        <v>2500</v>
      </c>
    </row>
    <row r="29" spans="1:5" ht="12.75">
      <c r="A29" s="9">
        <v>68317</v>
      </c>
      <c r="B29" s="3" t="s">
        <v>161</v>
      </c>
      <c r="C29" s="5">
        <v>1000</v>
      </c>
      <c r="D29" s="3"/>
      <c r="E29" s="32">
        <f t="shared" si="0"/>
        <v>1000</v>
      </c>
    </row>
    <row r="30" spans="1:5" ht="12.75">
      <c r="A30" s="9">
        <v>68318</v>
      </c>
      <c r="B30" s="1" t="s">
        <v>162</v>
      </c>
      <c r="C30" s="5">
        <v>1000</v>
      </c>
      <c r="D30" s="3"/>
      <c r="E30" s="32">
        <f t="shared" si="0"/>
        <v>1000</v>
      </c>
    </row>
    <row r="31" spans="1:5" ht="12.75">
      <c r="A31" s="11">
        <v>683</v>
      </c>
      <c r="B31" s="2" t="s">
        <v>163</v>
      </c>
      <c r="C31" s="25">
        <f>SUM(C23:C30)</f>
        <v>73500</v>
      </c>
      <c r="D31" s="25">
        <f>SUM(D23:D30)</f>
        <v>0</v>
      </c>
      <c r="E31" s="25">
        <f>SUM(E23:E30)</f>
        <v>73500</v>
      </c>
    </row>
    <row r="32" spans="1:5" ht="12.75">
      <c r="A32" s="11">
        <v>6</v>
      </c>
      <c r="B32" s="2" t="s">
        <v>6</v>
      </c>
      <c r="C32" s="25">
        <f>C7+C9+C14+C15+C22+C31</f>
        <v>4995426</v>
      </c>
      <c r="D32" s="25">
        <f>D7+D9+D14+D15+D22+D31</f>
        <v>111510</v>
      </c>
      <c r="E32" s="25">
        <f>E7+E9+E14+E15+E22+E31</f>
        <v>5106936</v>
      </c>
    </row>
    <row r="33" spans="1:5" ht="12.75">
      <c r="A33" s="11"/>
      <c r="B33" s="12"/>
      <c r="C33" s="5"/>
      <c r="D33" s="3"/>
      <c r="E33" s="32"/>
    </row>
    <row r="34" spans="1:5" ht="12.75">
      <c r="A34" s="11"/>
      <c r="B34" s="12"/>
      <c r="C34" s="5"/>
      <c r="D34" s="3"/>
      <c r="E34" s="32"/>
    </row>
    <row r="35" spans="1:5" ht="12.75">
      <c r="A35" s="11"/>
      <c r="B35" s="28" t="s">
        <v>169</v>
      </c>
      <c r="C35" s="25">
        <f>C32</f>
        <v>4995426</v>
      </c>
      <c r="D35" s="25">
        <f>D32</f>
        <v>111510</v>
      </c>
      <c r="E35" s="25">
        <f>E32</f>
        <v>5106936</v>
      </c>
    </row>
    <row r="36" spans="1:5" ht="12.75">
      <c r="A36" s="9"/>
      <c r="B36" s="10"/>
      <c r="C36" s="5"/>
      <c r="D36" s="3"/>
      <c r="E36" s="32"/>
    </row>
    <row r="37" spans="1:5" ht="12.75">
      <c r="A37" s="36" t="s">
        <v>7</v>
      </c>
      <c r="B37" s="37"/>
      <c r="C37" s="29"/>
      <c r="D37" s="3"/>
      <c r="E37" s="32"/>
    </row>
    <row r="38" spans="1:5" ht="13.5">
      <c r="A38" s="11" t="s">
        <v>0</v>
      </c>
      <c r="B38" s="26" t="s">
        <v>1</v>
      </c>
      <c r="C38" s="27" t="s">
        <v>141</v>
      </c>
      <c r="D38" s="2" t="s">
        <v>184</v>
      </c>
      <c r="E38" s="2" t="s">
        <v>141</v>
      </c>
    </row>
    <row r="39" spans="1:5" ht="12.75">
      <c r="A39" s="15">
        <v>31111</v>
      </c>
      <c r="B39" s="16" t="s">
        <v>8</v>
      </c>
      <c r="C39" s="30">
        <v>3541562</v>
      </c>
      <c r="D39" s="3">
        <v>-67500</v>
      </c>
      <c r="E39" s="32">
        <f t="shared" si="0"/>
        <v>3474062</v>
      </c>
    </row>
    <row r="40" spans="1:5" ht="12.75">
      <c r="A40" s="9">
        <v>31113</v>
      </c>
      <c r="B40" s="10" t="s">
        <v>9</v>
      </c>
      <c r="C40" s="5"/>
      <c r="D40" s="3"/>
      <c r="E40" s="32">
        <f t="shared" si="0"/>
        <v>0</v>
      </c>
    </row>
    <row r="41" spans="1:5" ht="12.75">
      <c r="A41" s="9">
        <v>31114</v>
      </c>
      <c r="B41" s="10" t="s">
        <v>179</v>
      </c>
      <c r="C41" s="5">
        <v>17908</v>
      </c>
      <c r="D41" s="3">
        <v>33100</v>
      </c>
      <c r="E41" s="32">
        <f t="shared" si="0"/>
        <v>51008</v>
      </c>
    </row>
    <row r="42" spans="1:5" ht="12.75">
      <c r="A42" s="9">
        <v>31117</v>
      </c>
      <c r="B42" s="10" t="s">
        <v>10</v>
      </c>
      <c r="C42" s="5">
        <v>19000</v>
      </c>
      <c r="D42" s="3"/>
      <c r="E42" s="32">
        <f t="shared" si="0"/>
        <v>19000</v>
      </c>
    </row>
    <row r="43" spans="1:5" ht="12.75">
      <c r="A43" s="9">
        <v>31119</v>
      </c>
      <c r="B43" s="10" t="s">
        <v>11</v>
      </c>
      <c r="C43" s="5"/>
      <c r="D43" s="3"/>
      <c r="E43" s="32">
        <f t="shared" si="0"/>
        <v>0</v>
      </c>
    </row>
    <row r="44" spans="1:5" ht="13.5">
      <c r="A44" s="11">
        <v>3111</v>
      </c>
      <c r="B44" s="21" t="s">
        <v>8</v>
      </c>
      <c r="C44" s="25">
        <f>SUM(C39:C43)</f>
        <v>3578470</v>
      </c>
      <c r="D44" s="25">
        <f>SUM(D39:D43)</f>
        <v>-34400</v>
      </c>
      <c r="E44" s="25">
        <f>SUM(E39:E43)</f>
        <v>3544070</v>
      </c>
    </row>
    <row r="45" spans="1:5" ht="13.5">
      <c r="A45" s="11">
        <v>31131</v>
      </c>
      <c r="B45" s="21" t="s">
        <v>12</v>
      </c>
      <c r="C45" s="5">
        <v>78453</v>
      </c>
      <c r="D45" s="3">
        <v>-7800</v>
      </c>
      <c r="E45" s="32">
        <f t="shared" si="0"/>
        <v>70653</v>
      </c>
    </row>
    <row r="46" spans="1:5" ht="13.5">
      <c r="A46" s="11">
        <v>311</v>
      </c>
      <c r="B46" s="21" t="s">
        <v>13</v>
      </c>
      <c r="C46" s="25">
        <f>SUM(C44:C45)</f>
        <v>3656923</v>
      </c>
      <c r="D46" s="25">
        <f>SUM(D44:D45)</f>
        <v>-42200</v>
      </c>
      <c r="E46" s="25">
        <f>SUM(E44:E45)</f>
        <v>3614723</v>
      </c>
    </row>
    <row r="47" spans="1:5" ht="12.75">
      <c r="A47" s="9">
        <v>31212</v>
      </c>
      <c r="B47" s="10" t="s">
        <v>143</v>
      </c>
      <c r="C47" s="5">
        <v>10000</v>
      </c>
      <c r="D47" s="3"/>
      <c r="E47" s="32">
        <f t="shared" si="0"/>
        <v>10000</v>
      </c>
    </row>
    <row r="48" spans="1:5" ht="12.75">
      <c r="A48" s="9">
        <v>31213</v>
      </c>
      <c r="B48" s="10" t="s">
        <v>144</v>
      </c>
      <c r="C48" s="5">
        <v>14000</v>
      </c>
      <c r="D48" s="3"/>
      <c r="E48" s="32">
        <f t="shared" si="0"/>
        <v>14000</v>
      </c>
    </row>
    <row r="49" spans="1:5" ht="12.75">
      <c r="A49" s="9">
        <v>31214</v>
      </c>
      <c r="B49" s="10" t="s">
        <v>14</v>
      </c>
      <c r="C49" s="5">
        <v>12000</v>
      </c>
      <c r="D49" s="3">
        <v>38000</v>
      </c>
      <c r="E49" s="32">
        <f t="shared" si="0"/>
        <v>50000</v>
      </c>
    </row>
    <row r="50" spans="1:5" ht="12.75">
      <c r="A50" s="9">
        <v>31215</v>
      </c>
      <c r="B50" s="10" t="s">
        <v>15</v>
      </c>
      <c r="C50" s="5">
        <v>15000</v>
      </c>
      <c r="D50" s="3"/>
      <c r="E50" s="32">
        <f t="shared" si="0"/>
        <v>15000</v>
      </c>
    </row>
    <row r="51" spans="1:5" ht="12.75">
      <c r="A51" s="9">
        <v>31216</v>
      </c>
      <c r="B51" s="10" t="s">
        <v>165</v>
      </c>
      <c r="C51" s="5"/>
      <c r="D51" s="3"/>
      <c r="E51" s="32">
        <f t="shared" si="0"/>
        <v>0</v>
      </c>
    </row>
    <row r="52" spans="1:5" ht="12.75">
      <c r="A52" s="9">
        <v>31219</v>
      </c>
      <c r="B52" s="3" t="s">
        <v>164</v>
      </c>
      <c r="C52" s="5">
        <v>4000</v>
      </c>
      <c r="D52" s="3"/>
      <c r="E52" s="32">
        <f t="shared" si="0"/>
        <v>4000</v>
      </c>
    </row>
    <row r="53" spans="1:5" ht="13.5">
      <c r="A53" s="11">
        <v>312</v>
      </c>
      <c r="B53" s="21" t="s">
        <v>16</v>
      </c>
      <c r="C53" s="25">
        <f>SUM(C47:C52)</f>
        <v>55000</v>
      </c>
      <c r="D53" s="25">
        <f>SUM(D47:D52)</f>
        <v>38000</v>
      </c>
      <c r="E53" s="25">
        <f>SUM(E47:E52)</f>
        <v>93000</v>
      </c>
    </row>
    <row r="54" spans="1:5" ht="13.5">
      <c r="A54" s="11">
        <v>3131</v>
      </c>
      <c r="B54" s="21" t="s">
        <v>17</v>
      </c>
      <c r="C54" s="5"/>
      <c r="D54" s="3"/>
      <c r="E54" s="32">
        <f t="shared" si="0"/>
        <v>0</v>
      </c>
    </row>
    <row r="55" spans="1:5" ht="12.75">
      <c r="A55" s="9">
        <v>31321</v>
      </c>
      <c r="B55" s="10" t="s">
        <v>18</v>
      </c>
      <c r="C55" s="5">
        <v>473072</v>
      </c>
      <c r="D55" s="3">
        <v>35000</v>
      </c>
      <c r="E55" s="32">
        <f t="shared" si="0"/>
        <v>508072</v>
      </c>
    </row>
    <row r="56" spans="1:5" ht="13.5">
      <c r="A56" s="11" t="s">
        <v>0</v>
      </c>
      <c r="B56" s="26" t="s">
        <v>1</v>
      </c>
      <c r="C56" s="27" t="s">
        <v>141</v>
      </c>
      <c r="D56" s="2" t="s">
        <v>184</v>
      </c>
      <c r="E56" s="2" t="s">
        <v>141</v>
      </c>
    </row>
    <row r="57" spans="1:5" ht="12.75">
      <c r="A57" s="9">
        <v>31322</v>
      </c>
      <c r="B57" s="10" t="s">
        <v>19</v>
      </c>
      <c r="C57" s="5">
        <v>18195</v>
      </c>
      <c r="D57" s="3"/>
      <c r="E57" s="32">
        <f t="shared" si="0"/>
        <v>18195</v>
      </c>
    </row>
    <row r="58" spans="1:5" ht="12.75">
      <c r="A58" s="9">
        <v>31323</v>
      </c>
      <c r="B58" s="10" t="s">
        <v>20</v>
      </c>
      <c r="C58" s="5"/>
      <c r="D58" s="3">
        <v>0</v>
      </c>
      <c r="E58" s="32">
        <f t="shared" si="0"/>
        <v>0</v>
      </c>
    </row>
    <row r="59" spans="1:5" ht="12.75">
      <c r="A59" s="9">
        <v>31323</v>
      </c>
      <c r="B59" s="10" t="s">
        <v>180</v>
      </c>
      <c r="C59" s="5">
        <v>2328</v>
      </c>
      <c r="D59" s="3">
        <v>4650</v>
      </c>
      <c r="E59" s="32">
        <f t="shared" si="0"/>
        <v>6978</v>
      </c>
    </row>
    <row r="60" spans="1:5" ht="12.75">
      <c r="A60" s="9">
        <v>31324</v>
      </c>
      <c r="B60" s="10" t="s">
        <v>181</v>
      </c>
      <c r="C60" s="5">
        <v>90</v>
      </c>
      <c r="D60" s="3">
        <v>170</v>
      </c>
      <c r="E60" s="32">
        <f t="shared" si="0"/>
        <v>260</v>
      </c>
    </row>
    <row r="61" spans="1:5" ht="12.75">
      <c r="A61" s="9">
        <v>31328</v>
      </c>
      <c r="B61" s="10" t="s">
        <v>21</v>
      </c>
      <c r="C61" s="5"/>
      <c r="D61" s="3"/>
      <c r="E61" s="32">
        <f t="shared" si="0"/>
        <v>0</v>
      </c>
    </row>
    <row r="62" spans="1:5" ht="12.75">
      <c r="A62" s="9">
        <v>31329</v>
      </c>
      <c r="B62" s="10" t="s">
        <v>22</v>
      </c>
      <c r="C62" s="5"/>
      <c r="D62" s="3"/>
      <c r="E62" s="32">
        <f t="shared" si="0"/>
        <v>0</v>
      </c>
    </row>
    <row r="63" spans="1:5" ht="13.5">
      <c r="A63" s="11">
        <v>3132</v>
      </c>
      <c r="B63" s="31" t="s">
        <v>18</v>
      </c>
      <c r="C63" s="25">
        <f>SUM(C55:C62)</f>
        <v>493685</v>
      </c>
      <c r="D63" s="25">
        <f>SUM(D55:D62)</f>
        <v>39820</v>
      </c>
      <c r="E63" s="25">
        <f>SUM(E55:E62)</f>
        <v>533505</v>
      </c>
    </row>
    <row r="64" spans="1:5" ht="12.75">
      <c r="A64" s="15">
        <v>31332</v>
      </c>
      <c r="B64" s="16" t="s">
        <v>23</v>
      </c>
      <c r="C64" s="5">
        <v>58224</v>
      </c>
      <c r="D64" s="3"/>
      <c r="E64" s="32">
        <f t="shared" si="0"/>
        <v>58224</v>
      </c>
    </row>
    <row r="65" spans="1:5" ht="12.75">
      <c r="A65" s="9">
        <v>31333</v>
      </c>
      <c r="B65" s="10" t="s">
        <v>24</v>
      </c>
      <c r="C65" s="5">
        <v>3639</v>
      </c>
      <c r="D65" s="3">
        <v>2300</v>
      </c>
      <c r="E65" s="32">
        <f t="shared" si="0"/>
        <v>5939</v>
      </c>
    </row>
    <row r="66" spans="1:5" ht="12.75">
      <c r="A66" s="9">
        <v>31334</v>
      </c>
      <c r="B66" s="16" t="s">
        <v>182</v>
      </c>
      <c r="C66" s="5">
        <v>0</v>
      </c>
      <c r="D66" s="3">
        <v>820</v>
      </c>
      <c r="E66" s="32">
        <f t="shared" si="0"/>
        <v>820</v>
      </c>
    </row>
    <row r="67" spans="1:5" ht="12.75">
      <c r="A67" s="9">
        <v>31335</v>
      </c>
      <c r="B67" s="10" t="s">
        <v>183</v>
      </c>
      <c r="C67" s="5">
        <v>287</v>
      </c>
      <c r="D67" s="3">
        <v>0</v>
      </c>
      <c r="E67" s="32">
        <f t="shared" si="0"/>
        <v>287</v>
      </c>
    </row>
    <row r="68" spans="1:5" ht="12.75">
      <c r="A68" s="9">
        <v>31336</v>
      </c>
      <c r="B68" s="10" t="s">
        <v>189</v>
      </c>
      <c r="C68" s="5">
        <v>18</v>
      </c>
      <c r="D68" s="3"/>
      <c r="E68" s="32">
        <f t="shared" si="0"/>
        <v>18</v>
      </c>
    </row>
    <row r="69" spans="1:5" ht="12.75">
      <c r="A69" s="9">
        <v>31338</v>
      </c>
      <c r="B69" s="10" t="s">
        <v>25</v>
      </c>
      <c r="C69" s="5"/>
      <c r="D69" s="3"/>
      <c r="E69" s="32">
        <f t="shared" si="0"/>
        <v>0</v>
      </c>
    </row>
    <row r="70" spans="1:5" ht="12.75">
      <c r="A70" s="9">
        <v>31339</v>
      </c>
      <c r="B70" s="10" t="s">
        <v>26</v>
      </c>
      <c r="C70" s="5"/>
      <c r="D70" s="3"/>
      <c r="E70" s="32">
        <f t="shared" si="0"/>
        <v>0</v>
      </c>
    </row>
    <row r="71" spans="1:5" ht="13.5">
      <c r="A71" s="11">
        <v>3133</v>
      </c>
      <c r="B71" s="21" t="s">
        <v>23</v>
      </c>
      <c r="C71" s="25">
        <f>SUM(C64:C70)</f>
        <v>62168</v>
      </c>
      <c r="D71" s="25">
        <f>SUM(D64:D70)</f>
        <v>3120</v>
      </c>
      <c r="E71" s="25">
        <f>SUM(E64:E70)</f>
        <v>65288</v>
      </c>
    </row>
    <row r="72" spans="1:5" ht="13.5">
      <c r="A72" s="11">
        <v>313</v>
      </c>
      <c r="B72" s="21" t="s">
        <v>27</v>
      </c>
      <c r="C72" s="25">
        <f>C63+C71</f>
        <v>555853</v>
      </c>
      <c r="D72" s="25">
        <f>D63+D71</f>
        <v>42940</v>
      </c>
      <c r="E72" s="25">
        <f>E63+E71</f>
        <v>598793</v>
      </c>
    </row>
    <row r="73" spans="1:5" ht="12.75">
      <c r="A73" s="9">
        <v>32111</v>
      </c>
      <c r="B73" s="10" t="s">
        <v>28</v>
      </c>
      <c r="C73" s="5">
        <v>11060</v>
      </c>
      <c r="D73" s="3">
        <v>-1000</v>
      </c>
      <c r="E73" s="32">
        <f aca="true" t="shared" si="1" ref="E73:E135">C73+D73</f>
        <v>10060</v>
      </c>
    </row>
    <row r="74" spans="1:5" ht="12.75">
      <c r="A74" s="9">
        <v>32112</v>
      </c>
      <c r="B74" s="10" t="s">
        <v>29</v>
      </c>
      <c r="C74" s="5"/>
      <c r="D74" s="3">
        <v>3600</v>
      </c>
      <c r="E74" s="32">
        <f t="shared" si="1"/>
        <v>3600</v>
      </c>
    </row>
    <row r="75" spans="1:5" ht="12.75">
      <c r="A75" s="9">
        <v>32113</v>
      </c>
      <c r="B75" s="10" t="s">
        <v>30</v>
      </c>
      <c r="C75" s="5">
        <v>4000</v>
      </c>
      <c r="D75" s="3">
        <v>-1400</v>
      </c>
      <c r="E75" s="32">
        <f t="shared" si="1"/>
        <v>2600</v>
      </c>
    </row>
    <row r="76" spans="1:5" ht="12.75">
      <c r="A76" s="9">
        <v>32114</v>
      </c>
      <c r="B76" s="10" t="s">
        <v>31</v>
      </c>
      <c r="C76" s="5"/>
      <c r="D76" s="3">
        <v>8200</v>
      </c>
      <c r="E76" s="32">
        <f t="shared" si="1"/>
        <v>8200</v>
      </c>
    </row>
    <row r="77" spans="1:5" ht="12.75">
      <c r="A77" s="9">
        <v>32115</v>
      </c>
      <c r="B77" s="10" t="s">
        <v>32</v>
      </c>
      <c r="C77" s="5">
        <v>7500</v>
      </c>
      <c r="D77" s="3">
        <v>0</v>
      </c>
      <c r="E77" s="32">
        <f t="shared" si="1"/>
        <v>7500</v>
      </c>
    </row>
    <row r="78" spans="1:5" ht="12.75">
      <c r="A78" s="9">
        <v>32116</v>
      </c>
      <c r="B78" s="10" t="s">
        <v>33</v>
      </c>
      <c r="C78" s="5"/>
      <c r="D78" s="3">
        <v>4000</v>
      </c>
      <c r="E78" s="32">
        <f t="shared" si="1"/>
        <v>4000</v>
      </c>
    </row>
    <row r="79" spans="1:5" ht="12.75">
      <c r="A79" s="11">
        <v>3211</v>
      </c>
      <c r="B79" s="12" t="s">
        <v>34</v>
      </c>
      <c r="C79" s="25">
        <f>SUM(C73:C78)</f>
        <v>22560</v>
      </c>
      <c r="D79" s="25">
        <f>SUM(D73:D78)</f>
        <v>13400</v>
      </c>
      <c r="E79" s="25">
        <f>SUM(E73:E78)</f>
        <v>35960</v>
      </c>
    </row>
    <row r="80" spans="1:5" ht="12.75">
      <c r="A80" s="11">
        <v>32121</v>
      </c>
      <c r="B80" s="12" t="s">
        <v>35</v>
      </c>
      <c r="C80" s="25">
        <v>164800</v>
      </c>
      <c r="D80" s="3">
        <v>-48700</v>
      </c>
      <c r="E80" s="32">
        <f t="shared" si="1"/>
        <v>116100</v>
      </c>
    </row>
    <row r="81" spans="1:5" ht="12.75">
      <c r="A81" s="11">
        <v>32124</v>
      </c>
      <c r="B81" s="12" t="s">
        <v>190</v>
      </c>
      <c r="C81" s="25"/>
      <c r="D81" s="3">
        <v>4320</v>
      </c>
      <c r="E81" s="32">
        <f t="shared" si="1"/>
        <v>4320</v>
      </c>
    </row>
    <row r="82" spans="1:5" ht="12.75">
      <c r="A82" s="9">
        <v>32131</v>
      </c>
      <c r="B82" s="10" t="s">
        <v>36</v>
      </c>
      <c r="C82" s="5">
        <v>1500</v>
      </c>
      <c r="D82" s="3">
        <v>8000</v>
      </c>
      <c r="E82" s="32">
        <f t="shared" si="1"/>
        <v>9500</v>
      </c>
    </row>
    <row r="83" spans="1:5" ht="12.75">
      <c r="A83" s="9">
        <v>32132</v>
      </c>
      <c r="B83" s="10" t="s">
        <v>37</v>
      </c>
      <c r="C83" s="5"/>
      <c r="D83" s="3">
        <v>3400</v>
      </c>
      <c r="E83" s="32">
        <f t="shared" si="1"/>
        <v>3400</v>
      </c>
    </row>
    <row r="84" spans="1:5" ht="12.75">
      <c r="A84" s="11">
        <v>3213</v>
      </c>
      <c r="B84" s="12" t="s">
        <v>38</v>
      </c>
      <c r="C84" s="25">
        <f>C82+C83</f>
        <v>1500</v>
      </c>
      <c r="D84" s="25">
        <f>D82+D83</f>
        <v>11400</v>
      </c>
      <c r="E84" s="25">
        <f>E82+E83</f>
        <v>12900</v>
      </c>
    </row>
    <row r="85" spans="1:5" ht="12.75">
      <c r="A85" s="11">
        <v>321</v>
      </c>
      <c r="B85" s="12" t="s">
        <v>39</v>
      </c>
      <c r="C85" s="25">
        <f>C79+C80+C84</f>
        <v>188860</v>
      </c>
      <c r="D85" s="25">
        <f>D79+D80+D84+D81</f>
        <v>-19580</v>
      </c>
      <c r="E85" s="25">
        <f>E79+E80+E84+E81</f>
        <v>169280</v>
      </c>
    </row>
    <row r="86" spans="1:5" ht="12.75">
      <c r="A86" s="9">
        <v>32211</v>
      </c>
      <c r="B86" s="10" t="s">
        <v>40</v>
      </c>
      <c r="C86" s="5">
        <v>9000</v>
      </c>
      <c r="D86" s="3"/>
      <c r="E86" s="32">
        <f t="shared" si="1"/>
        <v>9000</v>
      </c>
    </row>
    <row r="87" spans="1:5" ht="12.75">
      <c r="A87" s="9">
        <v>32212</v>
      </c>
      <c r="B87" s="10" t="s">
        <v>41</v>
      </c>
      <c r="C87" s="5">
        <v>29500</v>
      </c>
      <c r="D87" s="3"/>
      <c r="E87" s="32">
        <f t="shared" si="1"/>
        <v>29500</v>
      </c>
    </row>
    <row r="88" spans="1:5" ht="12.75">
      <c r="A88" s="9">
        <v>32214</v>
      </c>
      <c r="B88" s="10" t="s">
        <v>42</v>
      </c>
      <c r="C88" s="5">
        <v>9000</v>
      </c>
      <c r="D88" s="3">
        <v>-600</v>
      </c>
      <c r="E88" s="32">
        <f t="shared" si="1"/>
        <v>8400</v>
      </c>
    </row>
    <row r="89" spans="1:5" ht="12.75">
      <c r="A89" s="9">
        <v>32216</v>
      </c>
      <c r="B89" s="10" t="s">
        <v>44</v>
      </c>
      <c r="C89" s="5">
        <v>7000</v>
      </c>
      <c r="D89" s="3">
        <v>600</v>
      </c>
      <c r="E89" s="32">
        <f t="shared" si="1"/>
        <v>7600</v>
      </c>
    </row>
    <row r="90" spans="1:5" ht="12.75">
      <c r="A90" s="9">
        <v>322191</v>
      </c>
      <c r="B90" s="10" t="s">
        <v>45</v>
      </c>
      <c r="C90" s="5">
        <v>6000</v>
      </c>
      <c r="D90" s="3">
        <v>-3000</v>
      </c>
      <c r="E90" s="32">
        <f t="shared" si="1"/>
        <v>3000</v>
      </c>
    </row>
    <row r="91" spans="1:5" ht="12.75">
      <c r="A91" s="9">
        <v>322192</v>
      </c>
      <c r="B91" s="10" t="s">
        <v>46</v>
      </c>
      <c r="C91" s="5">
        <v>4500</v>
      </c>
      <c r="D91" s="3">
        <v>-500</v>
      </c>
      <c r="E91" s="32">
        <f t="shared" si="1"/>
        <v>4000</v>
      </c>
    </row>
    <row r="92" spans="1:5" ht="12.75">
      <c r="A92" s="9">
        <v>322193</v>
      </c>
      <c r="B92" s="10" t="s">
        <v>47</v>
      </c>
      <c r="C92" s="5">
        <v>12000</v>
      </c>
      <c r="D92" s="3">
        <v>5500</v>
      </c>
      <c r="E92" s="32">
        <f t="shared" si="1"/>
        <v>17500</v>
      </c>
    </row>
    <row r="93" spans="1:5" ht="13.5">
      <c r="A93" s="11">
        <v>32219</v>
      </c>
      <c r="B93" s="21" t="s">
        <v>48</v>
      </c>
      <c r="C93" s="25">
        <f>SUM(C90:C92)</f>
        <v>22500</v>
      </c>
      <c r="D93" s="25">
        <f>SUM(D90:D92)</f>
        <v>2000</v>
      </c>
      <c r="E93" s="25">
        <f>SUM(E90:E92)</f>
        <v>24500</v>
      </c>
    </row>
    <row r="94" spans="1:5" ht="13.5">
      <c r="A94" s="11">
        <v>3221</v>
      </c>
      <c r="B94" s="21" t="s">
        <v>49</v>
      </c>
      <c r="C94" s="25">
        <f>SUM(C86:C89)+C93</f>
        <v>77000</v>
      </c>
      <c r="D94" s="25">
        <f>SUM(D86:D89)+D93</f>
        <v>2000</v>
      </c>
      <c r="E94" s="25">
        <f>SUM(E86:E89)+E93</f>
        <v>79000</v>
      </c>
    </row>
    <row r="95" spans="1:5" ht="12.75">
      <c r="A95" s="11">
        <v>3222</v>
      </c>
      <c r="B95" s="12" t="s">
        <v>50</v>
      </c>
      <c r="C95" s="5"/>
      <c r="D95" s="3"/>
      <c r="E95" s="32">
        <f t="shared" si="1"/>
        <v>0</v>
      </c>
    </row>
    <row r="96" spans="1:5" ht="12.75">
      <c r="A96" s="9">
        <v>32231</v>
      </c>
      <c r="B96" s="10" t="s">
        <v>51</v>
      </c>
      <c r="C96" s="5">
        <v>45000</v>
      </c>
      <c r="D96" s="3">
        <v>4750</v>
      </c>
      <c r="E96" s="32">
        <f t="shared" si="1"/>
        <v>49750</v>
      </c>
    </row>
    <row r="97" spans="1:5" ht="12.75">
      <c r="A97" s="9">
        <v>32233</v>
      </c>
      <c r="B97" s="10" t="s">
        <v>52</v>
      </c>
      <c r="C97" s="5">
        <v>100000</v>
      </c>
      <c r="D97" s="3">
        <v>10500</v>
      </c>
      <c r="E97" s="32">
        <f t="shared" si="1"/>
        <v>110500</v>
      </c>
    </row>
    <row r="98" spans="1:5" ht="13.5">
      <c r="A98" s="11">
        <v>3223</v>
      </c>
      <c r="B98" s="21" t="s">
        <v>53</v>
      </c>
      <c r="C98" s="25">
        <f>SUM(C96:C97)</f>
        <v>145000</v>
      </c>
      <c r="D98" s="25">
        <f>SUM(D96:D97)</f>
        <v>15250</v>
      </c>
      <c r="E98" s="25">
        <f>SUM(E96:E97)</f>
        <v>160250</v>
      </c>
    </row>
    <row r="99" spans="1:5" ht="12.75">
      <c r="A99" s="9">
        <v>32241</v>
      </c>
      <c r="B99" s="10" t="s">
        <v>54</v>
      </c>
      <c r="C99" s="5"/>
      <c r="D99" s="3"/>
      <c r="E99" s="32">
        <f t="shared" si="1"/>
        <v>0</v>
      </c>
    </row>
    <row r="100" spans="1:5" ht="12.75">
      <c r="A100" s="9">
        <v>322421</v>
      </c>
      <c r="B100" s="10" t="s">
        <v>55</v>
      </c>
      <c r="C100" s="5">
        <v>2000</v>
      </c>
      <c r="D100" s="3">
        <v>-200</v>
      </c>
      <c r="E100" s="32">
        <f t="shared" si="1"/>
        <v>1800</v>
      </c>
    </row>
    <row r="101" spans="1:5" ht="12.75">
      <c r="A101" s="9">
        <v>322422</v>
      </c>
      <c r="B101" s="10" t="s">
        <v>56</v>
      </c>
      <c r="C101" s="5">
        <v>9000</v>
      </c>
      <c r="D101" s="3">
        <v>3000</v>
      </c>
      <c r="E101" s="32">
        <f t="shared" si="1"/>
        <v>12000</v>
      </c>
    </row>
    <row r="102" spans="1:5" ht="12.75">
      <c r="A102" s="9">
        <v>322423</v>
      </c>
      <c r="B102" s="10" t="s">
        <v>57</v>
      </c>
      <c r="C102" s="5">
        <v>2000</v>
      </c>
      <c r="D102" s="3">
        <v>-800</v>
      </c>
      <c r="E102" s="32">
        <f t="shared" si="1"/>
        <v>1200</v>
      </c>
    </row>
    <row r="103" spans="1:5" ht="12.75">
      <c r="A103" s="9">
        <v>322424</v>
      </c>
      <c r="B103" s="10" t="s">
        <v>58</v>
      </c>
      <c r="C103" s="5">
        <v>5500</v>
      </c>
      <c r="D103" s="3">
        <v>-2000</v>
      </c>
      <c r="E103" s="32">
        <f t="shared" si="1"/>
        <v>3500</v>
      </c>
    </row>
    <row r="104" spans="1:5" ht="13.5">
      <c r="A104" s="11">
        <v>32242</v>
      </c>
      <c r="B104" s="21" t="s">
        <v>59</v>
      </c>
      <c r="C104" s="25">
        <f>SUM(C100:C103)</f>
        <v>18500</v>
      </c>
      <c r="D104" s="25">
        <f>SUM(D100:D103)</f>
        <v>0</v>
      </c>
      <c r="E104" s="25">
        <f>SUM(E100:E103)</f>
        <v>18500</v>
      </c>
    </row>
    <row r="105" spans="1:5" ht="12.75">
      <c r="A105" s="9">
        <v>32244</v>
      </c>
      <c r="B105" s="10" t="s">
        <v>60</v>
      </c>
      <c r="C105" s="5"/>
      <c r="D105" s="3"/>
      <c r="E105" s="32">
        <f t="shared" si="1"/>
        <v>0</v>
      </c>
    </row>
    <row r="106" spans="1:5" ht="13.5">
      <c r="A106" s="11">
        <v>3224</v>
      </c>
      <c r="B106" s="21" t="s">
        <v>61</v>
      </c>
      <c r="C106" s="25">
        <f>C104+C99+C105</f>
        <v>18500</v>
      </c>
      <c r="D106" s="25">
        <f>D104+D99+D105</f>
        <v>0</v>
      </c>
      <c r="E106" s="25">
        <f>E104+E99+E105</f>
        <v>18500</v>
      </c>
    </row>
    <row r="107" spans="1:5" ht="12.75">
      <c r="A107" s="11">
        <v>32251</v>
      </c>
      <c r="B107" s="12" t="s">
        <v>62</v>
      </c>
      <c r="C107" s="5">
        <v>1500</v>
      </c>
      <c r="D107" s="3">
        <v>9500</v>
      </c>
      <c r="E107" s="32">
        <f t="shared" si="1"/>
        <v>11000</v>
      </c>
    </row>
    <row r="108" spans="1:5" ht="12.75">
      <c r="A108" s="9">
        <v>32271</v>
      </c>
      <c r="B108" s="10" t="s">
        <v>43</v>
      </c>
      <c r="C108" s="5">
        <v>4000</v>
      </c>
      <c r="D108" s="3">
        <v>-1000</v>
      </c>
      <c r="E108" s="32">
        <f t="shared" si="1"/>
        <v>3000</v>
      </c>
    </row>
    <row r="109" spans="1:5" ht="13.5">
      <c r="A109" s="11">
        <v>322</v>
      </c>
      <c r="B109" s="21" t="s">
        <v>63</v>
      </c>
      <c r="C109" s="25">
        <f>C94+C98+C106+C107+C108</f>
        <v>246000</v>
      </c>
      <c r="D109" s="25">
        <f>D94+D98+D106+D107+D108</f>
        <v>25750</v>
      </c>
      <c r="E109" s="25">
        <f>E94+E98+E106+E107+E108</f>
        <v>271750</v>
      </c>
    </row>
    <row r="110" spans="1:5" ht="12.75">
      <c r="A110" s="15">
        <v>32311</v>
      </c>
      <c r="B110" s="16" t="s">
        <v>64</v>
      </c>
      <c r="C110" s="5">
        <v>16500</v>
      </c>
      <c r="D110" s="3">
        <v>-8000</v>
      </c>
      <c r="E110" s="32">
        <f t="shared" si="1"/>
        <v>8500</v>
      </c>
    </row>
    <row r="111" spans="1:5" ht="13.5">
      <c r="A111" s="11" t="s">
        <v>0</v>
      </c>
      <c r="B111" s="26" t="s">
        <v>1</v>
      </c>
      <c r="C111" s="27" t="s">
        <v>141</v>
      </c>
      <c r="D111" s="2" t="s">
        <v>184</v>
      </c>
      <c r="E111" s="2" t="s">
        <v>141</v>
      </c>
    </row>
    <row r="112" spans="1:5" ht="12.75">
      <c r="A112" s="9">
        <v>32312</v>
      </c>
      <c r="B112" s="10" t="s">
        <v>65</v>
      </c>
      <c r="C112" s="5"/>
      <c r="D112" s="3"/>
      <c r="E112" s="32">
        <f t="shared" si="1"/>
        <v>0</v>
      </c>
    </row>
    <row r="113" spans="1:5" ht="12.75">
      <c r="A113" s="9">
        <v>32313</v>
      </c>
      <c r="B113" s="10" t="s">
        <v>66</v>
      </c>
      <c r="C113" s="5">
        <v>8500</v>
      </c>
      <c r="D113" s="3">
        <v>-1750</v>
      </c>
      <c r="E113" s="32">
        <f t="shared" si="1"/>
        <v>6750</v>
      </c>
    </row>
    <row r="114" spans="1:5" ht="12.75">
      <c r="A114" s="9">
        <v>32319</v>
      </c>
      <c r="B114" s="10" t="s">
        <v>67</v>
      </c>
      <c r="C114" s="5">
        <v>17320</v>
      </c>
      <c r="D114" s="3"/>
      <c r="E114" s="32">
        <f t="shared" si="1"/>
        <v>17320</v>
      </c>
    </row>
    <row r="115" spans="1:5" ht="13.5">
      <c r="A115" s="11">
        <v>3231</v>
      </c>
      <c r="B115" s="21" t="s">
        <v>68</v>
      </c>
      <c r="C115" s="25">
        <f>SUM(C110:C114)</f>
        <v>42320</v>
      </c>
      <c r="D115" s="25">
        <f>SUM(D110:D114)</f>
        <v>-9750</v>
      </c>
      <c r="E115" s="25">
        <f>SUM(E110:E114)</f>
        <v>32570</v>
      </c>
    </row>
    <row r="116" spans="1:5" ht="12.75">
      <c r="A116" s="9">
        <v>32321</v>
      </c>
      <c r="B116" s="10" t="s">
        <v>69</v>
      </c>
      <c r="C116" s="5"/>
      <c r="D116" s="3"/>
      <c r="E116" s="32">
        <f t="shared" si="1"/>
        <v>0</v>
      </c>
    </row>
    <row r="117" spans="1:5" ht="12.75">
      <c r="A117" s="9">
        <v>323221</v>
      </c>
      <c r="B117" s="10" t="s">
        <v>70</v>
      </c>
      <c r="C117" s="5">
        <v>3000</v>
      </c>
      <c r="D117" s="3"/>
      <c r="E117" s="32">
        <f t="shared" si="1"/>
        <v>3000</v>
      </c>
    </row>
    <row r="118" spans="1:5" ht="12.75">
      <c r="A118" s="9">
        <v>323222</v>
      </c>
      <c r="B118" s="10" t="s">
        <v>71</v>
      </c>
      <c r="C118" s="5">
        <v>2500</v>
      </c>
      <c r="D118" s="3">
        <v>9000</v>
      </c>
      <c r="E118" s="32">
        <f t="shared" si="1"/>
        <v>11500</v>
      </c>
    </row>
    <row r="119" spans="1:5" ht="12.75">
      <c r="A119" s="9">
        <v>323223</v>
      </c>
      <c r="B119" s="10" t="s">
        <v>72</v>
      </c>
      <c r="C119" s="5"/>
      <c r="D119" s="3"/>
      <c r="E119" s="32">
        <f t="shared" si="1"/>
        <v>0</v>
      </c>
    </row>
    <row r="120" spans="1:5" ht="13.5" thickBot="1">
      <c r="A120" s="17">
        <v>323224</v>
      </c>
      <c r="B120" s="18" t="s">
        <v>73</v>
      </c>
      <c r="C120" s="5">
        <v>9000</v>
      </c>
      <c r="D120" s="3">
        <v>-1000</v>
      </c>
      <c r="E120" s="32">
        <f t="shared" si="1"/>
        <v>8000</v>
      </c>
    </row>
    <row r="121" spans="1:5" ht="13.5">
      <c r="A121" s="14">
        <v>32322</v>
      </c>
      <c r="B121" s="22" t="s">
        <v>74</v>
      </c>
      <c r="C121" s="25">
        <f>SUM(C117:C120)</f>
        <v>14500</v>
      </c>
      <c r="D121" s="25">
        <f>SUM(D117:D120)</f>
        <v>8000</v>
      </c>
      <c r="E121" s="25">
        <f>SUM(E117:E120)</f>
        <v>22500</v>
      </c>
    </row>
    <row r="122" spans="1:5" ht="12.75">
      <c r="A122" s="9">
        <v>32323</v>
      </c>
      <c r="B122" s="10" t="s">
        <v>75</v>
      </c>
      <c r="C122" s="5"/>
      <c r="D122" s="3"/>
      <c r="E122" s="32">
        <f t="shared" si="1"/>
        <v>0</v>
      </c>
    </row>
    <row r="123" spans="1:5" ht="12.75">
      <c r="A123" s="9">
        <v>32329</v>
      </c>
      <c r="B123" s="10" t="s">
        <v>76</v>
      </c>
      <c r="C123" s="5">
        <v>2000</v>
      </c>
      <c r="D123" s="3"/>
      <c r="E123" s="32">
        <f t="shared" si="1"/>
        <v>2000</v>
      </c>
    </row>
    <row r="124" spans="1:5" ht="13.5">
      <c r="A124" s="11">
        <v>3232</v>
      </c>
      <c r="B124" s="21" t="s">
        <v>77</v>
      </c>
      <c r="C124" s="25">
        <f>SUM(C121+C116+C123)</f>
        <v>16500</v>
      </c>
      <c r="D124" s="25">
        <f>SUM(D121+D116+D123)</f>
        <v>8000</v>
      </c>
      <c r="E124" s="25">
        <f>SUM(E121+E116+E123)</f>
        <v>24500</v>
      </c>
    </row>
    <row r="125" spans="1:5" ht="12.75">
      <c r="A125" s="9">
        <v>32331</v>
      </c>
      <c r="B125" s="10" t="s">
        <v>78</v>
      </c>
      <c r="C125" s="5"/>
      <c r="D125" s="3"/>
      <c r="E125" s="32">
        <f t="shared" si="1"/>
        <v>0</v>
      </c>
    </row>
    <row r="126" spans="1:5" ht="12.75">
      <c r="A126" s="9">
        <v>32332</v>
      </c>
      <c r="B126" s="10" t="s">
        <v>79</v>
      </c>
      <c r="C126" s="5">
        <v>3000</v>
      </c>
      <c r="D126" s="3">
        <v>7600</v>
      </c>
      <c r="E126" s="32">
        <f t="shared" si="1"/>
        <v>10600</v>
      </c>
    </row>
    <row r="127" spans="1:5" ht="12.75">
      <c r="A127" s="9">
        <v>32333</v>
      </c>
      <c r="B127" s="10" t="s">
        <v>80</v>
      </c>
      <c r="C127" s="5"/>
      <c r="D127" s="3"/>
      <c r="E127" s="32">
        <f t="shared" si="1"/>
        <v>0</v>
      </c>
    </row>
    <row r="128" spans="1:5" ht="12.75">
      <c r="A128" s="9">
        <v>32334</v>
      </c>
      <c r="B128" s="10" t="s">
        <v>81</v>
      </c>
      <c r="C128" s="5"/>
      <c r="D128" s="3"/>
      <c r="E128" s="32">
        <f t="shared" si="1"/>
        <v>0</v>
      </c>
    </row>
    <row r="129" spans="1:5" ht="12.75">
      <c r="A129" s="9">
        <v>32339</v>
      </c>
      <c r="B129" s="10" t="s">
        <v>82</v>
      </c>
      <c r="C129" s="5">
        <v>1000</v>
      </c>
      <c r="D129" s="3"/>
      <c r="E129" s="32">
        <f t="shared" si="1"/>
        <v>1000</v>
      </c>
    </row>
    <row r="130" spans="1:5" ht="13.5">
      <c r="A130" s="11">
        <v>3233</v>
      </c>
      <c r="B130" s="21" t="s">
        <v>83</v>
      </c>
      <c r="C130" s="25">
        <f>SUM(C125:C129)</f>
        <v>4000</v>
      </c>
      <c r="D130" s="25">
        <f>SUM(D125:D129)</f>
        <v>7600</v>
      </c>
      <c r="E130" s="25">
        <f>SUM(E125:E129)</f>
        <v>11600</v>
      </c>
    </row>
    <row r="131" spans="1:5" ht="12.75">
      <c r="A131" s="9">
        <v>32341</v>
      </c>
      <c r="B131" s="10" t="s">
        <v>84</v>
      </c>
      <c r="C131" s="5">
        <v>8000</v>
      </c>
      <c r="D131" s="3"/>
      <c r="E131" s="32">
        <f t="shared" si="1"/>
        <v>8000</v>
      </c>
    </row>
    <row r="132" spans="1:5" ht="12.75">
      <c r="A132" s="9">
        <v>32342</v>
      </c>
      <c r="B132" s="10" t="s">
        <v>85</v>
      </c>
      <c r="C132" s="5">
        <v>22000</v>
      </c>
      <c r="D132" s="3"/>
      <c r="E132" s="32">
        <f t="shared" si="1"/>
        <v>22000</v>
      </c>
    </row>
    <row r="133" spans="1:5" ht="12.75">
      <c r="A133" s="9">
        <v>32343</v>
      </c>
      <c r="B133" s="10" t="s">
        <v>86</v>
      </c>
      <c r="C133" s="5"/>
      <c r="D133" s="3"/>
      <c r="E133" s="32">
        <f t="shared" si="1"/>
        <v>0</v>
      </c>
    </row>
    <row r="134" spans="1:5" ht="12.75">
      <c r="A134" s="9">
        <v>32344</v>
      </c>
      <c r="B134" s="10" t="s">
        <v>87</v>
      </c>
      <c r="C134" s="5"/>
      <c r="D134" s="3"/>
      <c r="E134" s="32">
        <f t="shared" si="1"/>
        <v>0</v>
      </c>
    </row>
    <row r="135" spans="1:5" ht="12.75">
      <c r="A135" s="9">
        <v>32349</v>
      </c>
      <c r="B135" s="10" t="s">
        <v>90</v>
      </c>
      <c r="C135" s="5">
        <v>5200</v>
      </c>
      <c r="D135" s="3"/>
      <c r="E135" s="32">
        <f t="shared" si="1"/>
        <v>5200</v>
      </c>
    </row>
    <row r="136" spans="1:5" ht="13.5">
      <c r="A136" s="11">
        <v>3234</v>
      </c>
      <c r="B136" s="21" t="s">
        <v>91</v>
      </c>
      <c r="C136" s="25">
        <f>SUM(C131:C135)</f>
        <v>35200</v>
      </c>
      <c r="D136" s="25">
        <f>SUM(D131:D135)</f>
        <v>0</v>
      </c>
      <c r="E136" s="25">
        <f>SUM(E131:E135)</f>
        <v>35200</v>
      </c>
    </row>
    <row r="137" spans="1:5" ht="12.75">
      <c r="A137" s="11">
        <v>32352</v>
      </c>
      <c r="B137" s="12" t="s">
        <v>92</v>
      </c>
      <c r="C137" s="25">
        <v>73000</v>
      </c>
      <c r="D137" s="3">
        <v>-7000</v>
      </c>
      <c r="E137" s="32">
        <f aca="true" t="shared" si="2" ref="E137:E200">C137+D137</f>
        <v>66000</v>
      </c>
    </row>
    <row r="138" spans="1:5" ht="12.75">
      <c r="A138" s="11">
        <v>32361</v>
      </c>
      <c r="B138" s="12" t="s">
        <v>93</v>
      </c>
      <c r="C138" s="25">
        <v>10000</v>
      </c>
      <c r="D138" s="3"/>
      <c r="E138" s="32">
        <f t="shared" si="2"/>
        <v>10000</v>
      </c>
    </row>
    <row r="139" spans="1:5" ht="12.75">
      <c r="A139" s="9">
        <v>32371</v>
      </c>
      <c r="B139" s="10" t="s">
        <v>94</v>
      </c>
      <c r="C139" s="5"/>
      <c r="D139" s="3"/>
      <c r="E139" s="32">
        <f t="shared" si="2"/>
        <v>0</v>
      </c>
    </row>
    <row r="140" spans="1:5" ht="12.75">
      <c r="A140" s="9">
        <v>32372</v>
      </c>
      <c r="B140" s="10" t="s">
        <v>95</v>
      </c>
      <c r="C140" s="5">
        <v>6000</v>
      </c>
      <c r="D140" s="3"/>
      <c r="E140" s="32">
        <f t="shared" si="2"/>
        <v>6000</v>
      </c>
    </row>
    <row r="141" spans="1:5" ht="12.75">
      <c r="A141" s="9">
        <v>32373</v>
      </c>
      <c r="B141" s="10" t="s">
        <v>96</v>
      </c>
      <c r="C141" s="5"/>
      <c r="D141" s="3"/>
      <c r="E141" s="32">
        <f t="shared" si="2"/>
        <v>0</v>
      </c>
    </row>
    <row r="142" spans="1:5" ht="12.75">
      <c r="A142" s="9">
        <v>32374</v>
      </c>
      <c r="B142" s="10" t="s">
        <v>97</v>
      </c>
      <c r="C142" s="5"/>
      <c r="D142" s="3"/>
      <c r="E142" s="32">
        <f t="shared" si="2"/>
        <v>0</v>
      </c>
    </row>
    <row r="143" spans="1:5" ht="12.75">
      <c r="A143" s="9">
        <v>32375</v>
      </c>
      <c r="B143" s="10" t="s">
        <v>98</v>
      </c>
      <c r="C143" s="5"/>
      <c r="D143" s="3"/>
      <c r="E143" s="32">
        <f t="shared" si="2"/>
        <v>0</v>
      </c>
    </row>
    <row r="144" spans="1:5" ht="12.75">
      <c r="A144" s="9">
        <v>32378</v>
      </c>
      <c r="B144" s="10" t="s">
        <v>99</v>
      </c>
      <c r="C144" s="5"/>
      <c r="D144" s="3"/>
      <c r="E144" s="32">
        <f t="shared" si="2"/>
        <v>0</v>
      </c>
    </row>
    <row r="145" spans="1:5" ht="12.75">
      <c r="A145" s="9">
        <v>32379</v>
      </c>
      <c r="B145" s="10" t="s">
        <v>100</v>
      </c>
      <c r="C145" s="5">
        <v>12500</v>
      </c>
      <c r="D145" s="3"/>
      <c r="E145" s="32">
        <f t="shared" si="2"/>
        <v>12500</v>
      </c>
    </row>
    <row r="146" spans="1:5" ht="13.5">
      <c r="A146" s="11">
        <v>3237</v>
      </c>
      <c r="B146" s="21" t="s">
        <v>101</v>
      </c>
      <c r="C146" s="25">
        <f>SUM(C139:C145)</f>
        <v>18500</v>
      </c>
      <c r="D146" s="25">
        <f>SUM(D139:D145)</f>
        <v>0</v>
      </c>
      <c r="E146" s="25">
        <f>SUM(E139:E145)</f>
        <v>18500</v>
      </c>
    </row>
    <row r="147" spans="1:5" ht="12.75">
      <c r="A147" s="9">
        <v>32381</v>
      </c>
      <c r="B147" s="10" t="s">
        <v>102</v>
      </c>
      <c r="C147" s="5"/>
      <c r="D147" s="3"/>
      <c r="E147" s="32">
        <f t="shared" si="2"/>
        <v>0</v>
      </c>
    </row>
    <row r="148" spans="1:5" ht="12.75">
      <c r="A148" s="9">
        <v>32382</v>
      </c>
      <c r="B148" s="10" t="s">
        <v>103</v>
      </c>
      <c r="C148" s="5">
        <v>1900</v>
      </c>
      <c r="D148" s="3"/>
      <c r="E148" s="32">
        <f t="shared" si="2"/>
        <v>1900</v>
      </c>
    </row>
    <row r="149" spans="1:5" ht="12.75">
      <c r="A149" s="9">
        <v>32389</v>
      </c>
      <c r="B149" s="10" t="s">
        <v>104</v>
      </c>
      <c r="C149" s="5">
        <v>10100</v>
      </c>
      <c r="D149" s="3">
        <v>2000</v>
      </c>
      <c r="E149" s="32">
        <f t="shared" si="2"/>
        <v>12100</v>
      </c>
    </row>
    <row r="150" spans="1:5" ht="13.5">
      <c r="A150" s="11">
        <v>3238</v>
      </c>
      <c r="B150" s="21" t="s">
        <v>105</v>
      </c>
      <c r="C150" s="25">
        <f>SUM(C147:C149)</f>
        <v>12000</v>
      </c>
      <c r="D150" s="25">
        <f>SUM(D147:D149)</f>
        <v>2000</v>
      </c>
      <c r="E150" s="25">
        <f>SUM(E147:E149)</f>
        <v>14000</v>
      </c>
    </row>
    <row r="151" spans="1:5" ht="12.75">
      <c r="A151" s="9">
        <v>32391</v>
      </c>
      <c r="B151" s="10" t="s">
        <v>106</v>
      </c>
      <c r="C151" s="5">
        <v>1000</v>
      </c>
      <c r="D151" s="3"/>
      <c r="E151" s="32">
        <f t="shared" si="2"/>
        <v>1000</v>
      </c>
    </row>
    <row r="152" spans="1:5" ht="12.75">
      <c r="A152" s="9">
        <v>32392</v>
      </c>
      <c r="B152" s="10" t="s">
        <v>107</v>
      </c>
      <c r="C152" s="5">
        <v>2500</v>
      </c>
      <c r="D152" s="3"/>
      <c r="E152" s="32">
        <f t="shared" si="2"/>
        <v>2500</v>
      </c>
    </row>
    <row r="153" spans="1:5" ht="12.75">
      <c r="A153" s="9">
        <v>32393</v>
      </c>
      <c r="B153" s="10" t="s">
        <v>108</v>
      </c>
      <c r="C153" s="5">
        <v>500</v>
      </c>
      <c r="D153" s="3"/>
      <c r="E153" s="32">
        <f t="shared" si="2"/>
        <v>500</v>
      </c>
    </row>
    <row r="154" spans="1:5" ht="12.75">
      <c r="A154" s="9">
        <v>32394</v>
      </c>
      <c r="B154" s="13" t="s">
        <v>109</v>
      </c>
      <c r="C154" s="5"/>
      <c r="D154" s="3"/>
      <c r="E154" s="32">
        <f t="shared" si="2"/>
        <v>0</v>
      </c>
    </row>
    <row r="155" spans="1:5" ht="12.75">
      <c r="A155" s="9">
        <v>32395</v>
      </c>
      <c r="B155" s="10" t="s">
        <v>88</v>
      </c>
      <c r="C155" s="5">
        <v>3000</v>
      </c>
      <c r="D155" s="3"/>
      <c r="E155" s="32">
        <f t="shared" si="2"/>
        <v>3000</v>
      </c>
    </row>
    <row r="156" spans="1:5" ht="12.75">
      <c r="A156" s="9">
        <v>32396</v>
      </c>
      <c r="B156" s="16" t="s">
        <v>89</v>
      </c>
      <c r="C156" s="5">
        <v>20550</v>
      </c>
      <c r="D156" s="3"/>
      <c r="E156" s="32">
        <f t="shared" si="2"/>
        <v>20550</v>
      </c>
    </row>
    <row r="157" spans="1:5" ht="12.75">
      <c r="A157" s="9">
        <v>32399</v>
      </c>
      <c r="B157" s="16" t="s">
        <v>110</v>
      </c>
      <c r="C157" s="5">
        <v>500</v>
      </c>
      <c r="D157" s="3"/>
      <c r="E157" s="32">
        <f t="shared" si="2"/>
        <v>500</v>
      </c>
    </row>
    <row r="158" spans="1:5" ht="13.5">
      <c r="A158" s="11">
        <v>3239</v>
      </c>
      <c r="B158" s="21" t="s">
        <v>110</v>
      </c>
      <c r="C158" s="25">
        <f>SUM(C151:C157)</f>
        <v>28050</v>
      </c>
      <c r="D158" s="25">
        <f>SUM(D151:D157)</f>
        <v>0</v>
      </c>
      <c r="E158" s="25">
        <f>SUM(E151:E157)</f>
        <v>28050</v>
      </c>
    </row>
    <row r="159" spans="1:5" ht="13.5">
      <c r="A159" s="11">
        <v>323</v>
      </c>
      <c r="B159" s="21" t="s">
        <v>111</v>
      </c>
      <c r="C159" s="25">
        <f>SUM(C115+C124+C130+C136+C137+C138+C146+C150+C158)</f>
        <v>239570</v>
      </c>
      <c r="D159" s="25">
        <f>SUM(D115+D124+D130+D136+D137+D138+D146+D150+D158)</f>
        <v>850</v>
      </c>
      <c r="E159" s="25">
        <f>SUM(E115+E124+E130+E136+E137+E138+E146+E150+E158)</f>
        <v>240420</v>
      </c>
    </row>
    <row r="160" spans="1:5" ht="12.75">
      <c r="A160" s="9">
        <v>32922</v>
      </c>
      <c r="B160" s="10" t="s">
        <v>170</v>
      </c>
      <c r="C160" s="5">
        <v>8250</v>
      </c>
      <c r="D160" s="3"/>
      <c r="E160" s="32">
        <f t="shared" si="2"/>
        <v>8250</v>
      </c>
    </row>
    <row r="161" spans="1:5" ht="12.75">
      <c r="A161" s="9">
        <v>32923</v>
      </c>
      <c r="B161" s="10" t="s">
        <v>112</v>
      </c>
      <c r="C161" s="5">
        <v>8000</v>
      </c>
      <c r="D161" s="3"/>
      <c r="E161" s="32">
        <f t="shared" si="2"/>
        <v>8000</v>
      </c>
    </row>
    <row r="162" spans="1:5" ht="12.75">
      <c r="A162" s="11">
        <v>3292</v>
      </c>
      <c r="B162" s="10" t="s">
        <v>113</v>
      </c>
      <c r="C162" s="25">
        <f>C160+C161</f>
        <v>16250</v>
      </c>
      <c r="D162" s="25">
        <f>D160+D161</f>
        <v>0</v>
      </c>
      <c r="E162" s="25">
        <f>E160+E161</f>
        <v>16250</v>
      </c>
    </row>
    <row r="163" spans="1:5" ht="13.5">
      <c r="A163" s="11">
        <v>32931</v>
      </c>
      <c r="B163" s="21" t="s">
        <v>114</v>
      </c>
      <c r="C163" s="25">
        <v>2500</v>
      </c>
      <c r="D163" s="3">
        <v>1000</v>
      </c>
      <c r="E163" s="32">
        <f t="shared" si="2"/>
        <v>3500</v>
      </c>
    </row>
    <row r="164" spans="1:5" ht="13.5">
      <c r="A164" s="11">
        <v>32941</v>
      </c>
      <c r="B164" s="21" t="s">
        <v>115</v>
      </c>
      <c r="C164" s="25">
        <v>350</v>
      </c>
      <c r="D164" s="3"/>
      <c r="E164" s="32">
        <f t="shared" si="2"/>
        <v>350</v>
      </c>
    </row>
    <row r="165" spans="1:5" ht="13.5">
      <c r="A165" s="14">
        <v>32951</v>
      </c>
      <c r="B165" s="22" t="s">
        <v>172</v>
      </c>
      <c r="C165" s="25"/>
      <c r="D165" s="3"/>
      <c r="E165" s="32">
        <f t="shared" si="2"/>
        <v>0</v>
      </c>
    </row>
    <row r="166" spans="1:5" ht="13.5">
      <c r="A166" s="11" t="s">
        <v>0</v>
      </c>
      <c r="B166" s="26" t="s">
        <v>1</v>
      </c>
      <c r="C166" s="27" t="s">
        <v>141</v>
      </c>
      <c r="D166" s="2" t="s">
        <v>184</v>
      </c>
      <c r="E166" s="2" t="s">
        <v>141</v>
      </c>
    </row>
    <row r="167" spans="1:5" ht="13.5">
      <c r="A167" s="14">
        <v>32952</v>
      </c>
      <c r="B167" s="22" t="s">
        <v>173</v>
      </c>
      <c r="C167" s="25">
        <v>500</v>
      </c>
      <c r="D167" s="3"/>
      <c r="E167" s="32">
        <f t="shared" si="2"/>
        <v>500</v>
      </c>
    </row>
    <row r="168" spans="1:5" ht="13.5">
      <c r="A168" s="14">
        <v>32953</v>
      </c>
      <c r="B168" s="22" t="s">
        <v>174</v>
      </c>
      <c r="C168" s="25">
        <v>1000</v>
      </c>
      <c r="D168" s="3"/>
      <c r="E168" s="32">
        <f t="shared" si="2"/>
        <v>1000</v>
      </c>
    </row>
    <row r="169" spans="1:5" ht="13.5">
      <c r="A169" s="14">
        <v>32954</v>
      </c>
      <c r="B169" s="22" t="s">
        <v>175</v>
      </c>
      <c r="C169" s="25">
        <v>100</v>
      </c>
      <c r="D169" s="3"/>
      <c r="E169" s="32">
        <f t="shared" si="2"/>
        <v>100</v>
      </c>
    </row>
    <row r="170" spans="1:5" ht="13.5">
      <c r="A170" s="14">
        <v>3295</v>
      </c>
      <c r="B170" s="22" t="s">
        <v>176</v>
      </c>
      <c r="C170" s="25">
        <f>SUM(C165:C169)</f>
        <v>1600</v>
      </c>
      <c r="D170" s="3"/>
      <c r="E170" s="32">
        <f t="shared" si="2"/>
        <v>1600</v>
      </c>
    </row>
    <row r="171" spans="1:5" ht="12.75">
      <c r="A171" s="15">
        <v>32992</v>
      </c>
      <c r="B171" s="16" t="s">
        <v>116</v>
      </c>
      <c r="C171" s="5">
        <v>2500</v>
      </c>
      <c r="D171" s="3"/>
      <c r="E171" s="32">
        <f t="shared" si="2"/>
        <v>2500</v>
      </c>
    </row>
    <row r="172" spans="1:5" ht="12.75">
      <c r="A172" s="9">
        <v>32993</v>
      </c>
      <c r="B172" s="10" t="s">
        <v>117</v>
      </c>
      <c r="C172" s="5">
        <v>1000</v>
      </c>
      <c r="D172" s="3"/>
      <c r="E172" s="32">
        <f t="shared" si="2"/>
        <v>1000</v>
      </c>
    </row>
    <row r="173" spans="1:5" ht="12.75">
      <c r="A173" s="9">
        <v>32999</v>
      </c>
      <c r="B173" s="10" t="s">
        <v>118</v>
      </c>
      <c r="C173" s="5">
        <v>8120</v>
      </c>
      <c r="D173" s="3"/>
      <c r="E173" s="32">
        <f t="shared" si="2"/>
        <v>8120</v>
      </c>
    </row>
    <row r="174" spans="1:5" ht="12.75">
      <c r="A174" s="11">
        <v>3299</v>
      </c>
      <c r="B174" s="10" t="s">
        <v>118</v>
      </c>
      <c r="C174" s="25">
        <f>SUM(C171:C173)</f>
        <v>11620</v>
      </c>
      <c r="D174" s="25">
        <f>SUM(D171:D173)</f>
        <v>0</v>
      </c>
      <c r="E174" s="25">
        <f>SUM(E171:E173)</f>
        <v>11620</v>
      </c>
    </row>
    <row r="175" spans="1:5" ht="13.5">
      <c r="A175" s="11">
        <v>329</v>
      </c>
      <c r="B175" s="21" t="s">
        <v>118</v>
      </c>
      <c r="C175" s="25">
        <f>C162+C163+C170+C174+C164</f>
        <v>32320</v>
      </c>
      <c r="D175" s="25">
        <f>D162+D163+D170+D174+D164</f>
        <v>1000</v>
      </c>
      <c r="E175" s="25">
        <f>E162+E163+E170+E174+E164</f>
        <v>33320</v>
      </c>
    </row>
    <row r="176" spans="1:5" ht="12.75">
      <c r="A176" s="9">
        <v>34311</v>
      </c>
      <c r="B176" s="10" t="s">
        <v>119</v>
      </c>
      <c r="C176" s="5"/>
      <c r="D176" s="3">
        <v>400</v>
      </c>
      <c r="E176" s="32">
        <f t="shared" si="2"/>
        <v>400</v>
      </c>
    </row>
    <row r="177" spans="1:5" ht="12.75">
      <c r="A177" s="9">
        <v>34312</v>
      </c>
      <c r="B177" s="10" t="s">
        <v>120</v>
      </c>
      <c r="C177" s="5">
        <v>2500</v>
      </c>
      <c r="D177" s="3"/>
      <c r="E177" s="32">
        <f t="shared" si="2"/>
        <v>2500</v>
      </c>
    </row>
    <row r="178" spans="1:5" ht="13.5">
      <c r="A178" s="11">
        <v>3431</v>
      </c>
      <c r="B178" s="21" t="s">
        <v>121</v>
      </c>
      <c r="C178" s="25">
        <f>SUM(C176:C177)</f>
        <v>2500</v>
      </c>
      <c r="D178" s="25">
        <f>SUM(D176:D177)</f>
        <v>400</v>
      </c>
      <c r="E178" s="25">
        <f>SUM(E176:E177)</f>
        <v>2900</v>
      </c>
    </row>
    <row r="179" spans="1:5" ht="12.75">
      <c r="A179" s="11">
        <v>34333</v>
      </c>
      <c r="B179" s="12" t="s">
        <v>122</v>
      </c>
      <c r="C179" s="5">
        <v>1800</v>
      </c>
      <c r="D179" s="3">
        <v>500</v>
      </c>
      <c r="E179" s="32">
        <f t="shared" si="2"/>
        <v>2300</v>
      </c>
    </row>
    <row r="180" spans="1:5" ht="12.75">
      <c r="A180" s="11">
        <v>34349</v>
      </c>
      <c r="B180" s="12" t="s">
        <v>123</v>
      </c>
      <c r="C180" s="5"/>
      <c r="D180" s="3">
        <v>2500</v>
      </c>
      <c r="E180" s="32">
        <f t="shared" si="2"/>
        <v>2500</v>
      </c>
    </row>
    <row r="181" spans="1:5" ht="13.5">
      <c r="A181" s="11">
        <v>343</v>
      </c>
      <c r="B181" s="23" t="s">
        <v>124</v>
      </c>
      <c r="C181" s="25">
        <f>SUM(C179:C180)+C178</f>
        <v>4300</v>
      </c>
      <c r="D181" s="25">
        <f>SUM(D179:D180)+D178</f>
        <v>3400</v>
      </c>
      <c r="E181" s="25">
        <f>SUM(E179:E180)+E178</f>
        <v>7700</v>
      </c>
    </row>
    <row r="182" spans="1:5" ht="12.75">
      <c r="A182" s="11">
        <v>37219</v>
      </c>
      <c r="B182" s="19" t="s">
        <v>125</v>
      </c>
      <c r="C182" s="5"/>
      <c r="D182" s="3"/>
      <c r="E182" s="32">
        <f t="shared" si="2"/>
        <v>0</v>
      </c>
    </row>
    <row r="183" spans="1:5" ht="12.75">
      <c r="A183" s="11">
        <v>38119</v>
      </c>
      <c r="B183" s="12" t="s">
        <v>126</v>
      </c>
      <c r="C183" s="5"/>
      <c r="D183" s="3"/>
      <c r="E183" s="32">
        <f t="shared" si="2"/>
        <v>0</v>
      </c>
    </row>
    <row r="184" spans="1:5" ht="13.5">
      <c r="A184" s="11">
        <v>3</v>
      </c>
      <c r="B184" s="21" t="s">
        <v>127</v>
      </c>
      <c r="C184" s="25">
        <f>C46+C53+C72+C85+C109+C159+C175+C181+C182+C183</f>
        <v>4978826</v>
      </c>
      <c r="D184" s="25">
        <f>D46+D53+D72+D85+D109+D159+D175+D181+D182+D183</f>
        <v>50160</v>
      </c>
      <c r="E184" s="25">
        <f>E46+E53+E72+E85+E109+E159+E175+E181+E182+E183</f>
        <v>5028986</v>
      </c>
    </row>
    <row r="185" spans="1:5" ht="13.5">
      <c r="A185" s="11"/>
      <c r="B185" s="21"/>
      <c r="C185" s="25"/>
      <c r="D185" s="3"/>
      <c r="E185" s="32"/>
    </row>
    <row r="186" spans="1:5" ht="12.75">
      <c r="A186" s="11">
        <v>41241</v>
      </c>
      <c r="B186" s="12" t="s">
        <v>191</v>
      </c>
      <c r="C186" s="25"/>
      <c r="D186" s="32">
        <v>26000</v>
      </c>
      <c r="E186" s="32">
        <f t="shared" si="2"/>
        <v>26000</v>
      </c>
    </row>
    <row r="187" spans="1:5" ht="12.75">
      <c r="A187" s="11">
        <v>412</v>
      </c>
      <c r="B187" s="12" t="s">
        <v>192</v>
      </c>
      <c r="C187" s="25"/>
      <c r="D187" s="25">
        <f>D186</f>
        <v>26000</v>
      </c>
      <c r="E187" s="25">
        <f>E186</f>
        <v>26000</v>
      </c>
    </row>
    <row r="188" spans="1:5" ht="12.75">
      <c r="A188" s="9">
        <v>42211</v>
      </c>
      <c r="B188" s="10" t="s">
        <v>128</v>
      </c>
      <c r="C188" s="5">
        <v>8000</v>
      </c>
      <c r="D188" s="32">
        <v>25500</v>
      </c>
      <c r="E188" s="32">
        <f t="shared" si="2"/>
        <v>33500</v>
      </c>
    </row>
    <row r="189" spans="1:5" ht="12.75">
      <c r="A189" s="9">
        <v>42212</v>
      </c>
      <c r="B189" s="10" t="s">
        <v>129</v>
      </c>
      <c r="C189" s="5"/>
      <c r="D189" s="32">
        <v>1000</v>
      </c>
      <c r="E189" s="32">
        <f t="shared" si="2"/>
        <v>1000</v>
      </c>
    </row>
    <row r="190" spans="1:5" ht="13.5">
      <c r="A190" s="11">
        <v>4221</v>
      </c>
      <c r="B190" s="21" t="s">
        <v>130</v>
      </c>
      <c r="C190" s="25">
        <f>SUM(C188:C189)</f>
        <v>8000</v>
      </c>
      <c r="D190" s="25">
        <f>SUM(D188:D189)</f>
        <v>26500</v>
      </c>
      <c r="E190" s="25">
        <f>SUM(E188:E189)</f>
        <v>34500</v>
      </c>
    </row>
    <row r="191" spans="1:5" ht="12.75">
      <c r="A191" s="9">
        <v>42252</v>
      </c>
      <c r="B191" s="10" t="s">
        <v>145</v>
      </c>
      <c r="C191" s="5">
        <v>6000</v>
      </c>
      <c r="D191" s="3">
        <v>0</v>
      </c>
      <c r="E191" s="32">
        <f t="shared" si="2"/>
        <v>6000</v>
      </c>
    </row>
    <row r="192" spans="1:5" ht="13.5">
      <c r="A192" s="20">
        <v>4225</v>
      </c>
      <c r="B192" s="24" t="s">
        <v>145</v>
      </c>
      <c r="C192" s="25">
        <f>C191</f>
        <v>6000</v>
      </c>
      <c r="D192" s="25">
        <f>D191</f>
        <v>0</v>
      </c>
      <c r="E192" s="25">
        <f>E191</f>
        <v>6000</v>
      </c>
    </row>
    <row r="193" spans="1:5" ht="12.75">
      <c r="A193" s="11">
        <v>42262</v>
      </c>
      <c r="B193" s="12" t="s">
        <v>131</v>
      </c>
      <c r="C193" s="5"/>
      <c r="D193" s="3"/>
      <c r="E193" s="32">
        <f t="shared" si="2"/>
        <v>0</v>
      </c>
    </row>
    <row r="194" spans="1:5" ht="12.75">
      <c r="A194" s="9">
        <v>42271</v>
      </c>
      <c r="B194" s="10" t="s">
        <v>146</v>
      </c>
      <c r="C194" s="5"/>
      <c r="D194" s="3"/>
      <c r="E194" s="32">
        <f t="shared" si="2"/>
        <v>0</v>
      </c>
    </row>
    <row r="195" spans="1:5" ht="12.75">
      <c r="A195" s="9">
        <v>42272</v>
      </c>
      <c r="B195" s="10" t="s">
        <v>147</v>
      </c>
      <c r="C195" s="5"/>
      <c r="D195" s="3"/>
      <c r="E195" s="32">
        <f t="shared" si="2"/>
        <v>0</v>
      </c>
    </row>
    <row r="196" spans="1:5" ht="12.75">
      <c r="A196" s="9">
        <v>42273</v>
      </c>
      <c r="B196" s="10" t="s">
        <v>132</v>
      </c>
      <c r="C196" s="5"/>
      <c r="D196" s="3">
        <v>6000</v>
      </c>
      <c r="E196" s="32">
        <f t="shared" si="2"/>
        <v>6000</v>
      </c>
    </row>
    <row r="197" spans="1:5" ht="12.75">
      <c r="A197" s="9">
        <v>42274</v>
      </c>
      <c r="B197" s="10" t="s">
        <v>148</v>
      </c>
      <c r="C197" s="5"/>
      <c r="D197" s="3"/>
      <c r="E197" s="32">
        <f t="shared" si="2"/>
        <v>0</v>
      </c>
    </row>
    <row r="198" spans="1:5" ht="13.5">
      <c r="A198" s="11">
        <v>4227</v>
      </c>
      <c r="B198" s="21" t="s">
        <v>133</v>
      </c>
      <c r="C198" s="25">
        <f>SUM(C194:C197)</f>
        <v>0</v>
      </c>
      <c r="D198" s="3"/>
      <c r="E198" s="32">
        <f t="shared" si="2"/>
        <v>0</v>
      </c>
    </row>
    <row r="199" spans="1:5" ht="13.5">
      <c r="A199" s="11">
        <v>422</v>
      </c>
      <c r="B199" s="21" t="s">
        <v>134</v>
      </c>
      <c r="C199" s="25">
        <f>C190+C192+C198</f>
        <v>14000</v>
      </c>
      <c r="D199" s="25">
        <f>D190+D192+D198+D196</f>
        <v>32500</v>
      </c>
      <c r="E199" s="25">
        <f>E190+E192+E198+E196</f>
        <v>46500</v>
      </c>
    </row>
    <row r="200" spans="1:5" ht="12.75">
      <c r="A200" s="9">
        <v>42411</v>
      </c>
      <c r="B200" s="10" t="s">
        <v>135</v>
      </c>
      <c r="C200" s="5">
        <v>2600</v>
      </c>
      <c r="D200" s="3">
        <v>2850</v>
      </c>
      <c r="E200" s="32">
        <f t="shared" si="2"/>
        <v>5450</v>
      </c>
    </row>
    <row r="201" spans="1:5" ht="12.75">
      <c r="A201" s="9">
        <v>42419</v>
      </c>
      <c r="B201" s="10" t="s">
        <v>136</v>
      </c>
      <c r="C201" s="5"/>
      <c r="D201" s="3"/>
      <c r="E201" s="32">
        <f>C201+D201</f>
        <v>0</v>
      </c>
    </row>
    <row r="202" spans="1:5" ht="13.5">
      <c r="A202" s="11">
        <v>424</v>
      </c>
      <c r="B202" s="21" t="s">
        <v>137</v>
      </c>
      <c r="C202" s="25">
        <f>SUM(C200:C201)</f>
        <v>2600</v>
      </c>
      <c r="D202" s="25">
        <f>SUM(D200:D201)</f>
        <v>2850</v>
      </c>
      <c r="E202" s="25">
        <f>SUM(E200:E201)</f>
        <v>5450</v>
      </c>
    </row>
    <row r="203" spans="1:5" ht="13.5">
      <c r="A203" s="11">
        <v>4</v>
      </c>
      <c r="B203" s="21" t="s">
        <v>138</v>
      </c>
      <c r="C203" s="25">
        <f>SUM(C186+C199+C202)</f>
        <v>16600</v>
      </c>
      <c r="D203" s="25">
        <f>SUM(D187+D199+D202)</f>
        <v>61350</v>
      </c>
      <c r="E203" s="25">
        <f>SUM(E187+E199+E202)</f>
        <v>77950</v>
      </c>
    </row>
    <row r="204" spans="1:5" ht="12.75">
      <c r="A204" s="9"/>
      <c r="B204" s="10"/>
      <c r="C204" s="5"/>
      <c r="D204" s="3"/>
      <c r="E204" s="32"/>
    </row>
    <row r="205" spans="1:5" ht="13.5">
      <c r="A205" s="11"/>
      <c r="B205" s="21" t="s">
        <v>149</v>
      </c>
      <c r="C205" s="25">
        <f>SUM(C203+C184)</f>
        <v>4995426</v>
      </c>
      <c r="D205" s="25">
        <f>SUM(D203+D184)</f>
        <v>111510</v>
      </c>
      <c r="E205" s="25">
        <f>SUM(E203+E184)</f>
        <v>5106936</v>
      </c>
    </row>
    <row r="206" spans="1:5" ht="12.75">
      <c r="A206" s="9"/>
      <c r="B206" s="10"/>
      <c r="C206" s="5"/>
      <c r="D206" s="3"/>
      <c r="E206" s="32"/>
    </row>
    <row r="207" spans="1:5" ht="12.75">
      <c r="A207" s="9"/>
      <c r="B207" s="10"/>
      <c r="C207" s="5"/>
      <c r="D207" s="3"/>
      <c r="E207" s="32"/>
    </row>
    <row r="208" spans="1:5" ht="12.75">
      <c r="A208" s="9"/>
      <c r="B208" s="10"/>
      <c r="C208" s="5"/>
      <c r="D208" s="3"/>
      <c r="E208" s="32"/>
    </row>
    <row r="209" spans="1:5" ht="12.75">
      <c r="A209" s="9"/>
      <c r="B209" s="10"/>
      <c r="C209" s="5"/>
      <c r="D209" s="3"/>
      <c r="E209" s="32"/>
    </row>
    <row r="210" spans="1:5" ht="12.75">
      <c r="A210" s="9"/>
      <c r="B210" s="10"/>
      <c r="C210" s="5"/>
      <c r="D210" s="3"/>
      <c r="E210" s="32"/>
    </row>
    <row r="211" spans="1:5" ht="13.5">
      <c r="A211" s="11"/>
      <c r="B211" s="21" t="s">
        <v>139</v>
      </c>
      <c r="C211" s="25">
        <f>C32</f>
        <v>4995426</v>
      </c>
      <c r="D211" s="25">
        <f>D32</f>
        <v>111510</v>
      </c>
      <c r="E211" s="25">
        <f>E32</f>
        <v>5106936</v>
      </c>
    </row>
    <row r="212" spans="1:5" ht="13.5">
      <c r="A212" s="11"/>
      <c r="B212" s="21" t="s">
        <v>7</v>
      </c>
      <c r="C212" s="25">
        <f>C205</f>
        <v>4995426</v>
      </c>
      <c r="D212" s="25">
        <f>D205</f>
        <v>111510</v>
      </c>
      <c r="E212" s="25">
        <f>E205</f>
        <v>5106936</v>
      </c>
    </row>
    <row r="213" spans="1:5" ht="13.5">
      <c r="A213" s="11"/>
      <c r="B213" s="21" t="s">
        <v>140</v>
      </c>
      <c r="C213" s="25">
        <f>C211-C212</f>
        <v>0</v>
      </c>
      <c r="D213" s="25">
        <f>D211-D212</f>
        <v>0</v>
      </c>
      <c r="E213" s="25">
        <f>E211-E212</f>
        <v>0</v>
      </c>
    </row>
    <row r="214" spans="1:5" ht="12.75">
      <c r="A214" s="9"/>
      <c r="B214" s="10"/>
      <c r="C214" s="1"/>
      <c r="D214" s="3"/>
      <c r="E214" s="3"/>
    </row>
    <row r="215" spans="1:5" ht="12.75">
      <c r="A215" s="9"/>
      <c r="B215" s="10"/>
      <c r="C215" s="1"/>
      <c r="D215" s="3"/>
      <c r="E215" s="3"/>
    </row>
    <row r="216" spans="1:5" ht="12.75">
      <c r="A216" s="9"/>
      <c r="B216" s="10"/>
      <c r="C216" s="1"/>
      <c r="D216" s="3"/>
      <c r="E216" s="3"/>
    </row>
    <row r="217" spans="1:5" ht="12.75">
      <c r="A217" s="9"/>
      <c r="B217" s="10"/>
      <c r="C217" s="1"/>
      <c r="D217" s="3"/>
      <c r="E217" s="3"/>
    </row>
    <row r="218" spans="1:5" ht="12.75">
      <c r="A218" s="9"/>
      <c r="B218" s="10"/>
      <c r="C218" s="1"/>
      <c r="D218" s="3"/>
      <c r="E218" s="3"/>
    </row>
    <row r="219" spans="1:5" ht="12.75">
      <c r="A219" s="9"/>
      <c r="B219" s="10"/>
      <c r="C219" s="1"/>
      <c r="D219" s="3"/>
      <c r="E219" s="3"/>
    </row>
    <row r="220" spans="1:5" ht="12.75">
      <c r="A220" s="9"/>
      <c r="B220" s="10"/>
      <c r="C220" s="1"/>
      <c r="D220" s="3"/>
      <c r="E220" s="3"/>
    </row>
  </sheetData>
  <sheetProtection/>
  <mergeCells count="3">
    <mergeCell ref="A1:B1"/>
    <mergeCell ref="A5:B5"/>
    <mergeCell ref="A37:B3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2015-01-16T09:38:34Z</cp:lastPrinted>
  <dcterms:created xsi:type="dcterms:W3CDTF">2010-12-21T07:15:33Z</dcterms:created>
  <dcterms:modified xsi:type="dcterms:W3CDTF">2015-01-16T09:39:04Z</dcterms:modified>
  <cp:category/>
  <cp:version/>
  <cp:contentType/>
  <cp:contentStatus/>
</cp:coreProperties>
</file>