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1"/>
  </bookViews>
  <sheets>
    <sheet name="OBRT" sheetId="1" r:id="rId1"/>
    <sheet name="REBALANS" sheetId="2" r:id="rId2"/>
    <sheet name="REBALANS VLASTITI" sheetId="3" r:id="rId3"/>
  </sheets>
  <definedNames/>
  <calcPr fullCalcOnLoad="1"/>
</workbook>
</file>

<file path=xl/sharedStrings.xml><?xml version="1.0" encoding="utf-8"?>
<sst xmlns="http://schemas.openxmlformats.org/spreadsheetml/2006/main" count="739" uniqueCount="184">
  <si>
    <t>RAČUN</t>
  </si>
  <si>
    <t>O P I S</t>
  </si>
  <si>
    <t>P R I H O D I</t>
  </si>
  <si>
    <t>DONACIJE</t>
  </si>
  <si>
    <t>PRIHODI POSLOVANJA</t>
  </si>
  <si>
    <t>R A S H O D I</t>
  </si>
  <si>
    <t>PLAĆE ZA REDOVNI RAD</t>
  </si>
  <si>
    <t>PLAĆE ZA MENTORSTVO</t>
  </si>
  <si>
    <t>PLAĆE ZA PREKOVREMENI RAD</t>
  </si>
  <si>
    <t>PLAĆE</t>
  </si>
  <si>
    <t>OTPREMNINE</t>
  </si>
  <si>
    <t>POMOĆI</t>
  </si>
  <si>
    <t>OSTALI RASHODI ZA ZAPOSLENE</t>
  </si>
  <si>
    <t>DOPRINOS ZA ZDRAV. OSIGUR.</t>
  </si>
  <si>
    <t>DOPRINOS ZA POS. ZDRAV. OSIG.</t>
  </si>
  <si>
    <t>DOPRINOS ZA ZAPOŠLJAVANJE</t>
  </si>
  <si>
    <t>DOPR. ZA ZAPOŠLJ. - INVALIDI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</si>
  <si>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</si>
  <si>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</si>
  <si>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</si>
  <si>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</si>
  <si>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</si>
  <si>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</si>
  <si>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</si>
  <si>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</si>
  <si>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</si>
  <si>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</si>
  <si>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</si>
  <si>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</si>
  <si>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</si>
  <si>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</si>
  <si>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</si>
  <si>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</si>
  <si>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</si>
  <si>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</si>
  <si>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UREDSKI  I OSTALI MATERIJAL</t>
  </si>
  <si>
    <t>ELEKTRIČNA ENERGIJA</t>
  </si>
  <si>
    <t>PLIN</t>
  </si>
  <si>
    <t>ENERGIJA</t>
  </si>
  <si>
    <t>MATER. ZA ODRŽ. - GRAĐ. OBJ.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</si>
  <si>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</si>
  <si>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</si>
  <si>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</si>
  <si>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</si>
  <si>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</si>
  <si>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POŠTARINA</t>
  </si>
  <si>
    <t>OST. USL. ZA KOM. - PRIJEVOZ</t>
  </si>
  <si>
    <t>USLUGE TEL., POŠTE I PRIJEVOZA</t>
  </si>
  <si>
    <t>USL. ODRŽAV. - GRAĐ. OBJEKATA</t>
  </si>
  <si>
    <t>OSTALE USL. TEK. I INV. ODRŽ.</t>
  </si>
  <si>
    <t>USL. TEK. I INV. ODRŽAV.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</si>
  <si>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</si>
  <si>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</si>
  <si>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</si>
  <si>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</si>
  <si>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</si>
  <si>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</si>
  <si>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</si>
  <si>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</si>
  <si>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</si>
  <si>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</si>
  <si>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</si>
  <si>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</si>
  <si>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</si>
  <si>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</si>
  <si>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</si>
  <si>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USL. ODVJETNIKA I PRAV. SAVJ.</t>
  </si>
  <si>
    <t>REVIZORSKE USL.</t>
  </si>
  <si>
    <t>GEODETSKO KATASTARSKE USL.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</si>
  <si>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</si>
  <si>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</si>
  <si>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</si>
  <si>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</si>
  <si>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</si>
  <si>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</si>
  <si>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</si>
  <si>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</si>
  <si>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</si>
  <si>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</si>
  <si>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</si>
  <si>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</si>
  <si>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</si>
  <si>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</si>
  <si>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</si>
  <si>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</si>
  <si>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</si>
  <si>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</si>
  <si>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</si>
  <si>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</si>
  <si>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</si>
  <si>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</si>
  <si>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</si>
  <si>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</si>
  <si>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</si>
  <si>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</si>
  <si>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</si>
  <si>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</si>
  <si>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</si>
  <si>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</si>
  <si>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</si>
  <si>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</si>
  <si>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</si>
  <si>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</si>
  <si>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</si>
  <si>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</si>
  <si>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</si>
  <si>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</si>
  <si>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</si>
  <si>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</si>
  <si>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</si>
  <si>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</si>
  <si>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</si>
  <si>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</si>
  <si>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</si>
  <si>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</si>
  <si>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</si>
  <si>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</si>
  <si>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</si>
  <si>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>PRIHODI IZ ŽUP.PROR.ZA MAT.RASH.</t>
  </si>
  <si>
    <t>PRIH.IZ GRADSKOG PRORAČUNA</t>
  </si>
  <si>
    <t>PRIH.ZA FINANC.RASH.POSL.</t>
  </si>
  <si>
    <t>OST.NENAVED.RASH.ZA ZAPOSLENE</t>
  </si>
  <si>
    <t>REGRES ZA GODIŠNJI ODMOR</t>
  </si>
  <si>
    <t>PRIH.IZ ŽUP.PROR. ZA OSTALE NAMJENE</t>
  </si>
  <si>
    <t>UKUPNI PRIHODI</t>
  </si>
  <si>
    <t>PREMIJE OSIG. OSTALE IMOVINE</t>
  </si>
  <si>
    <t>UPRAVNE I ADMINISTRATIVNE PRIST.</t>
  </si>
  <si>
    <t>SUDSKE PRISTOJBA</t>
  </si>
  <si>
    <t>JAVNOBILJEŽNIČKE PRISTOJBE</t>
  </si>
  <si>
    <t>OSTALE PRISTOJBE I NAKNADE</t>
  </si>
  <si>
    <t>PRISTOJBE I NAKNADE</t>
  </si>
  <si>
    <t>NAKNADA POSL.ZBOG NEZAP.OSOBA S INVAL.</t>
  </si>
  <si>
    <t>KAPITALNE POMOĆI PROR.KOR.IZ PR.KOJI IM NIJE NAD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</si>
  <si>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</si>
  <si>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</si>
  <si>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</si>
  <si>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</si>
  <si>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</si>
  <si>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BONUS ZA USPJEŠAN RAD</t>
  </si>
  <si>
    <t xml:space="preserve">UGOVORI O DJELU 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</si>
  <si>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</si>
  <si>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</si>
  <si>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</si>
  <si>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</si>
  <si>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</si>
  <si>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</si>
  <si>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</si>
  <si>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OSTALI DOPRINOSI</t>
  </si>
  <si>
    <t>OSTALI MATERIJAL ZA POTREBE REDOVNOG POSLOVANJA</t>
  </si>
  <si>
    <t>MAT.I DIJELOVI ZA TEKUĆE I INVESTICIJSKO ODR.POSTR.I OPR.</t>
  </si>
  <si>
    <t>USLUGE TE. I INV.ODRŽ. POSTROJENJA I OPREME</t>
  </si>
  <si>
    <t xml:space="preserve">DRŽAVNO </t>
  </si>
  <si>
    <t>BBŽ-DEC</t>
  </si>
  <si>
    <t>BBŽ-ASIST.</t>
  </si>
  <si>
    <t>VLASTITI</t>
  </si>
  <si>
    <t>ASISTENT-HZZO</t>
  </si>
  <si>
    <t>TEKUĆE POMOĆI OHZMO-a,HZZ-a i HZZO-a</t>
  </si>
  <si>
    <t>POMOĆI OD IZVANPRORAČUNSKIH KORISNIKA</t>
  </si>
  <si>
    <t>SUFINANCIRANJE CIJENE USLUGE, PARTICIPACIJE I SL.</t>
  </si>
  <si>
    <t>PRIHODI OD PRODANIH PROIZVODA</t>
  </si>
  <si>
    <t>DONACIJE OD PRAVNIH I FIZIČKIH OSOBA IZVAN OPĆ.P.</t>
  </si>
  <si>
    <t>OBRAZ.ODR.</t>
  </si>
  <si>
    <t>UČEN.SERVI</t>
  </si>
  <si>
    <t>UČ.ZADRUGA</t>
  </si>
  <si>
    <t>UPL.UČENIKA</t>
  </si>
  <si>
    <t>OSTALI VL.PR.</t>
  </si>
  <si>
    <t xml:space="preserve"> FINANCIJSKI PLAN ZA 2017. GODINU PO IZVORIMA</t>
  </si>
  <si>
    <t>PRIHODI OD PRODAJE NEFIN. IMOVINE</t>
  </si>
  <si>
    <t>FINANCIJSKI PRIHODI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</si>
  <si>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</si>
  <si>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</si>
  <si>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</si>
  <si>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</si>
  <si>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</si>
  <si>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</si>
  <si>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</si>
  <si>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</si>
  <si>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</si>
  <si>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REBALANS</t>
  </si>
  <si>
    <t>REBALANS FINANCIJSKOG PLANA ZA 2017. GODINU PO IZVORIMA</t>
  </si>
  <si>
    <t>LICENCE</t>
  </si>
  <si>
    <t>NAKNADE TORŠKOVA SLUŽBENOG PUTA</t>
  </si>
  <si>
    <t>TEKUĆE DONACIJE OD NEPROFITNIH ORGANIZACIJA</t>
  </si>
  <si>
    <t>NAPOMENA- PRENESENI VIŠAK PRIHODA POSLOVANJA OD O.O. IZ 2016. 10.173,31KN, TE 1.029,49KN IZ OST. POSL. VL. DJ.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</si>
</sst>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93">
      <selection activeCell="A1" sqref="A1:K212"/>
    </sheetView>
  </sheetViews>
  <sheetFormatPr defaultColWidth="9.140625" defaultRowHeight="12.75"/>
  <cols>
    <col min="1" max="1" width="7.28125" style="7" customWidth="1"/>
    <col min="2" max="2" width="38.8515625" style="8" customWidth="1"/>
    <col min="3" max="3" width="10.140625" style="4" customWidth="1"/>
    <col min="4" max="4" width="9.140625" style="32" customWidth="1"/>
    <col min="5" max="9" width="9.57421875" style="32" customWidth="1"/>
    <col min="10" max="10" width="9.00390625" style="7" customWidth="1"/>
    <col min="11" max="11" width="9.7109375" style="32" customWidth="1"/>
    <col min="12" max="12" width="10.00390625" style="0" bestFit="1" customWidth="1"/>
  </cols>
  <sheetData>
    <row r="1" spans="1:2" ht="12.75">
      <c r="A1" s="70" t="s">
        <v>110</v>
      </c>
      <c r="B1" s="70"/>
    </row>
    <row r="2" ht="12.75">
      <c r="B2" s="6" t="s">
        <v>166</v>
      </c>
    </row>
    <row r="4" spans="6:10" ht="12.75">
      <c r="F4" s="35"/>
      <c r="G4" s="36"/>
      <c r="H4" s="42" t="s">
        <v>154</v>
      </c>
      <c r="I4" s="36"/>
      <c r="J4" s="40"/>
    </row>
    <row r="5" spans="1:11" ht="13.5">
      <c r="A5" s="11" t="s">
        <v>0</v>
      </c>
      <c r="B5" s="21" t="s">
        <v>1</v>
      </c>
      <c r="C5" s="11" t="s">
        <v>151</v>
      </c>
      <c r="D5" s="20" t="s">
        <v>152</v>
      </c>
      <c r="E5" s="20" t="s">
        <v>153</v>
      </c>
      <c r="F5" s="43" t="s">
        <v>161</v>
      </c>
      <c r="G5" s="43" t="s">
        <v>162</v>
      </c>
      <c r="H5" s="43" t="s">
        <v>163</v>
      </c>
      <c r="I5" s="43" t="s">
        <v>164</v>
      </c>
      <c r="J5" s="44" t="s">
        <v>165</v>
      </c>
      <c r="K5" s="45" t="s">
        <v>155</v>
      </c>
    </row>
    <row r="6" spans="1:11" ht="12.75">
      <c r="A6" s="71" t="s">
        <v>2</v>
      </c>
      <c r="B6" s="72"/>
      <c r="C6" s="1"/>
      <c r="D6" s="24"/>
      <c r="E6" s="24"/>
      <c r="F6" s="24"/>
      <c r="G6" s="24"/>
      <c r="H6" s="24"/>
      <c r="I6" s="24"/>
      <c r="J6" s="3"/>
      <c r="K6" s="24"/>
    </row>
    <row r="7" spans="1:12" ht="12.75">
      <c r="A7" s="30">
        <v>63414</v>
      </c>
      <c r="B7" s="31" t="s">
        <v>156</v>
      </c>
      <c r="C7" s="5"/>
      <c r="D7" s="24"/>
      <c r="E7" s="24"/>
      <c r="F7" s="24"/>
      <c r="G7" s="24"/>
      <c r="H7" s="24"/>
      <c r="I7" s="24"/>
      <c r="J7" s="24"/>
      <c r="K7" s="24"/>
      <c r="L7" s="32"/>
    </row>
    <row r="8" spans="1:12" ht="12.75">
      <c r="A8" s="30">
        <v>634</v>
      </c>
      <c r="B8" s="30" t="s">
        <v>157</v>
      </c>
      <c r="C8" s="20">
        <f aca="true" t="shared" si="0" ref="C8:K8">C7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32"/>
    </row>
    <row r="9" spans="1:12" ht="12.75">
      <c r="A9" s="9">
        <v>63612</v>
      </c>
      <c r="B9" s="3" t="s">
        <v>142</v>
      </c>
      <c r="C9" s="20">
        <v>4660422</v>
      </c>
      <c r="D9" s="24"/>
      <c r="E9" s="24"/>
      <c r="F9" s="24"/>
      <c r="G9" s="24"/>
      <c r="H9" s="24"/>
      <c r="I9" s="24"/>
      <c r="J9" s="3"/>
      <c r="K9" s="24"/>
      <c r="L9" s="32"/>
    </row>
    <row r="10" spans="1:12" ht="12.75">
      <c r="A10" s="9">
        <v>63621</v>
      </c>
      <c r="B10" s="3" t="s">
        <v>132</v>
      </c>
      <c r="C10" s="20"/>
      <c r="D10" s="24"/>
      <c r="E10" s="24"/>
      <c r="F10" s="24"/>
      <c r="G10" s="24"/>
      <c r="H10" s="24"/>
      <c r="I10" s="24"/>
      <c r="J10" s="3"/>
      <c r="K10" s="24"/>
      <c r="L10" s="32"/>
    </row>
    <row r="11" spans="1:12" ht="12.75">
      <c r="A11" s="11">
        <v>636</v>
      </c>
      <c r="B11" s="2" t="s">
        <v>133</v>
      </c>
      <c r="C11" s="20">
        <f aca="true" t="shared" si="1" ref="C11:K11">C10+C9</f>
        <v>4660422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32"/>
    </row>
    <row r="12" spans="1:12" ht="12.75">
      <c r="A12" s="9">
        <v>63811</v>
      </c>
      <c r="B12" s="3" t="s">
        <v>134</v>
      </c>
      <c r="C12" s="24">
        <v>0</v>
      </c>
      <c r="D12" s="24"/>
      <c r="E12" s="24"/>
      <c r="F12" s="24"/>
      <c r="G12" s="24"/>
      <c r="H12" s="24"/>
      <c r="I12" s="24"/>
      <c r="J12" s="3"/>
      <c r="K12" s="24"/>
      <c r="L12" s="32"/>
    </row>
    <row r="13" spans="1:12" ht="12.75">
      <c r="A13" s="11">
        <v>638</v>
      </c>
      <c r="B13" s="2" t="s">
        <v>135</v>
      </c>
      <c r="C13" s="20">
        <f aca="true" t="shared" si="2" ref="C13:K13">C12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32"/>
    </row>
    <row r="14" spans="1:12" ht="12.75">
      <c r="A14" s="9">
        <v>64132</v>
      </c>
      <c r="B14" s="3" t="s">
        <v>136</v>
      </c>
      <c r="C14" s="24">
        <v>0</v>
      </c>
      <c r="D14" s="24"/>
      <c r="E14" s="24"/>
      <c r="F14" s="24"/>
      <c r="G14" s="24"/>
      <c r="H14" s="24"/>
      <c r="I14" s="24"/>
      <c r="J14" s="24">
        <v>1000</v>
      </c>
      <c r="K14" s="24"/>
      <c r="L14" s="32"/>
    </row>
    <row r="15" spans="1:12" ht="12.75">
      <c r="A15" s="11">
        <v>641</v>
      </c>
      <c r="B15" s="2" t="s">
        <v>137</v>
      </c>
      <c r="C15" s="20">
        <f aca="true" t="shared" si="3" ref="C15:K15">C14</f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1000</v>
      </c>
      <c r="K15" s="20">
        <f t="shared" si="3"/>
        <v>0</v>
      </c>
      <c r="L15" s="32"/>
    </row>
    <row r="16" spans="1:12" ht="12.75">
      <c r="A16" s="11">
        <v>65264</v>
      </c>
      <c r="B16" s="12" t="s">
        <v>158</v>
      </c>
      <c r="C16" s="20"/>
      <c r="D16" s="20"/>
      <c r="E16" s="20"/>
      <c r="F16" s="20"/>
      <c r="G16" s="20"/>
      <c r="H16" s="20"/>
      <c r="I16" s="20">
        <v>49000</v>
      </c>
      <c r="J16" s="20">
        <v>0</v>
      </c>
      <c r="K16" s="20"/>
      <c r="L16" s="32"/>
    </row>
    <row r="17" spans="1:12" ht="12.75">
      <c r="A17" s="9">
        <v>65268</v>
      </c>
      <c r="B17" s="1" t="s">
        <v>141</v>
      </c>
      <c r="C17" s="5">
        <v>0</v>
      </c>
      <c r="D17" s="24"/>
      <c r="E17" s="24"/>
      <c r="F17" s="24"/>
      <c r="G17" s="24"/>
      <c r="H17" s="24"/>
      <c r="I17" s="24">
        <v>0</v>
      </c>
      <c r="J17" s="3">
        <v>2000</v>
      </c>
      <c r="K17" s="24"/>
      <c r="L17" s="32"/>
    </row>
    <row r="18" spans="1:12" ht="12.75">
      <c r="A18" s="11">
        <v>652</v>
      </c>
      <c r="B18" s="2" t="s">
        <v>140</v>
      </c>
      <c r="C18" s="20">
        <f aca="true" t="shared" si="4" ref="C18:K18">C17+C16</f>
        <v>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49000</v>
      </c>
      <c r="J18" s="20">
        <f t="shared" si="4"/>
        <v>2000</v>
      </c>
      <c r="K18" s="20">
        <f t="shared" si="4"/>
        <v>0</v>
      </c>
      <c r="L18" s="32"/>
    </row>
    <row r="19" spans="1:12" ht="12.75">
      <c r="A19" s="11">
        <v>66141</v>
      </c>
      <c r="B19" s="2" t="s">
        <v>159</v>
      </c>
      <c r="C19" s="20"/>
      <c r="D19" s="20"/>
      <c r="E19" s="20"/>
      <c r="F19" s="20"/>
      <c r="G19" s="20"/>
      <c r="H19" s="20">
        <v>10000</v>
      </c>
      <c r="I19" s="20"/>
      <c r="J19" s="20">
        <v>0</v>
      </c>
      <c r="K19" s="20"/>
      <c r="L19" s="32"/>
    </row>
    <row r="20" spans="1:12" ht="12.75">
      <c r="A20" s="9">
        <v>66151</v>
      </c>
      <c r="B20" s="3" t="s">
        <v>143</v>
      </c>
      <c r="C20" s="5">
        <v>0</v>
      </c>
      <c r="D20" s="24"/>
      <c r="E20" s="24"/>
      <c r="F20" s="24">
        <v>10000</v>
      </c>
      <c r="G20" s="24">
        <v>65000</v>
      </c>
      <c r="H20" s="24">
        <v>3000</v>
      </c>
      <c r="I20" s="24"/>
      <c r="J20" s="3">
        <v>0</v>
      </c>
      <c r="K20" s="24"/>
      <c r="L20" s="32"/>
    </row>
    <row r="21" spans="1:12" ht="12.75">
      <c r="A21" s="11">
        <v>661</v>
      </c>
      <c r="B21" s="12" t="s">
        <v>144</v>
      </c>
      <c r="C21" s="20">
        <f aca="true" t="shared" si="5" ref="C21:K21">C20+C19</f>
        <v>0</v>
      </c>
      <c r="D21" s="20">
        <f t="shared" si="5"/>
        <v>0</v>
      </c>
      <c r="E21" s="20">
        <f t="shared" si="5"/>
        <v>0</v>
      </c>
      <c r="F21" s="20">
        <f t="shared" si="5"/>
        <v>10000</v>
      </c>
      <c r="G21" s="20">
        <f t="shared" si="5"/>
        <v>65000</v>
      </c>
      <c r="H21" s="20">
        <f t="shared" si="5"/>
        <v>13000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32"/>
    </row>
    <row r="22" spans="1:12" ht="12.75">
      <c r="A22" s="9">
        <v>66314</v>
      </c>
      <c r="B22" s="2" t="s">
        <v>3</v>
      </c>
      <c r="C22" s="20">
        <v>0</v>
      </c>
      <c r="D22" s="24"/>
      <c r="E22" s="24"/>
      <c r="F22" s="24"/>
      <c r="G22" s="24"/>
      <c r="H22" s="24"/>
      <c r="I22" s="24"/>
      <c r="J22" s="24">
        <v>2000</v>
      </c>
      <c r="K22" s="24"/>
      <c r="L22" s="32"/>
    </row>
    <row r="23" spans="1:12" ht="12.75">
      <c r="A23" s="9">
        <v>663</v>
      </c>
      <c r="B23" s="12" t="s">
        <v>160</v>
      </c>
      <c r="C23" s="20">
        <f aca="true" t="shared" si="6" ref="C23:K23">C22</f>
        <v>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2000</v>
      </c>
      <c r="K23" s="20">
        <f t="shared" si="6"/>
        <v>0</v>
      </c>
      <c r="L23" s="32"/>
    </row>
    <row r="24" spans="1:12" ht="12.75">
      <c r="A24" s="9">
        <v>67111</v>
      </c>
      <c r="B24" s="1" t="s">
        <v>118</v>
      </c>
      <c r="C24" s="5">
        <v>0</v>
      </c>
      <c r="D24" s="24">
        <v>650000</v>
      </c>
      <c r="E24" s="24">
        <v>19653</v>
      </c>
      <c r="F24" s="24"/>
      <c r="G24" s="24"/>
      <c r="H24" s="24"/>
      <c r="I24" s="24"/>
      <c r="J24" s="3"/>
      <c r="K24" s="24"/>
      <c r="L24" s="32"/>
    </row>
    <row r="25" spans="1:12" ht="12.75">
      <c r="A25" s="9">
        <v>67115</v>
      </c>
      <c r="B25" s="1" t="s">
        <v>123</v>
      </c>
      <c r="C25" s="5">
        <v>0</v>
      </c>
      <c r="D25" s="24"/>
      <c r="E25" s="24"/>
      <c r="F25" s="24"/>
      <c r="G25" s="24"/>
      <c r="H25" s="24"/>
      <c r="I25" s="24"/>
      <c r="J25" s="3"/>
      <c r="K25" s="24"/>
      <c r="L25" s="32"/>
    </row>
    <row r="26" spans="1:12" ht="12.75">
      <c r="A26" s="9">
        <v>67118</v>
      </c>
      <c r="B26" s="1" t="s">
        <v>119</v>
      </c>
      <c r="C26" s="5"/>
      <c r="D26" s="24"/>
      <c r="E26" s="24"/>
      <c r="F26" s="24"/>
      <c r="G26" s="24"/>
      <c r="H26" s="24"/>
      <c r="I26" s="24"/>
      <c r="J26" s="3"/>
      <c r="K26" s="24"/>
      <c r="L26" s="32"/>
    </row>
    <row r="27" spans="1:12" ht="12.75">
      <c r="A27" s="11">
        <v>671</v>
      </c>
      <c r="B27" s="2" t="s">
        <v>120</v>
      </c>
      <c r="C27" s="20">
        <f aca="true" t="shared" si="7" ref="C27:K27">SUM(C24:C26)</f>
        <v>0</v>
      </c>
      <c r="D27" s="20">
        <f t="shared" si="7"/>
        <v>650000</v>
      </c>
      <c r="E27" s="20">
        <f t="shared" si="7"/>
        <v>19653</v>
      </c>
      <c r="F27" s="20">
        <f t="shared" si="7"/>
        <v>0</v>
      </c>
      <c r="G27" s="20">
        <f t="shared" si="7"/>
        <v>0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32"/>
    </row>
    <row r="28" spans="1:12" ht="12.75">
      <c r="A28" s="9">
        <v>68311</v>
      </c>
      <c r="B28" s="3" t="s">
        <v>145</v>
      </c>
      <c r="C28" s="5">
        <v>0</v>
      </c>
      <c r="D28" s="24"/>
      <c r="E28" s="24"/>
      <c r="F28" s="24"/>
      <c r="G28" s="24"/>
      <c r="H28" s="24"/>
      <c r="I28" s="24"/>
      <c r="J28" s="3">
        <v>1600</v>
      </c>
      <c r="K28" s="24"/>
      <c r="L28" s="32"/>
    </row>
    <row r="29" spans="1:12" ht="12.75">
      <c r="A29" s="11">
        <v>683</v>
      </c>
      <c r="B29" s="2" t="s">
        <v>146</v>
      </c>
      <c r="C29" s="20">
        <f aca="true" t="shared" si="8" ref="C29:K29">SUM(C28:C28)</f>
        <v>0</v>
      </c>
      <c r="D29" s="20">
        <f t="shared" si="8"/>
        <v>0</v>
      </c>
      <c r="E29" s="20">
        <f t="shared" si="8"/>
        <v>0</v>
      </c>
      <c r="F29" s="20">
        <f t="shared" si="8"/>
        <v>0</v>
      </c>
      <c r="G29" s="20">
        <f t="shared" si="8"/>
        <v>0</v>
      </c>
      <c r="H29" s="20">
        <f t="shared" si="8"/>
        <v>0</v>
      </c>
      <c r="I29" s="20">
        <f t="shared" si="8"/>
        <v>0</v>
      </c>
      <c r="J29" s="20">
        <f t="shared" si="8"/>
        <v>1600</v>
      </c>
      <c r="K29" s="20">
        <f t="shared" si="8"/>
        <v>0</v>
      </c>
      <c r="L29" s="32"/>
    </row>
    <row r="30" spans="1:12" ht="12.75">
      <c r="A30" s="11">
        <v>6</v>
      </c>
      <c r="B30" s="2" t="s">
        <v>4</v>
      </c>
      <c r="C30" s="20">
        <f aca="true" t="shared" si="9" ref="C30:K30">C8+C11+C13+C15+C18+C21+C23+C27+C29</f>
        <v>4660422</v>
      </c>
      <c r="D30" s="20">
        <f t="shared" si="9"/>
        <v>650000</v>
      </c>
      <c r="E30" s="20">
        <f t="shared" si="9"/>
        <v>19653</v>
      </c>
      <c r="F30" s="20">
        <f t="shared" si="9"/>
        <v>10000</v>
      </c>
      <c r="G30" s="20">
        <f t="shared" si="9"/>
        <v>65000</v>
      </c>
      <c r="H30" s="20">
        <f t="shared" si="9"/>
        <v>13000</v>
      </c>
      <c r="I30" s="20">
        <f t="shared" si="9"/>
        <v>49000</v>
      </c>
      <c r="J30" s="20">
        <f t="shared" si="9"/>
        <v>6600</v>
      </c>
      <c r="K30" s="20">
        <f t="shared" si="9"/>
        <v>0</v>
      </c>
      <c r="L30" s="32"/>
    </row>
    <row r="31" spans="1:12" ht="12.75">
      <c r="A31" s="11"/>
      <c r="B31" s="12"/>
      <c r="C31" s="5"/>
      <c r="D31" s="24"/>
      <c r="E31" s="24"/>
      <c r="F31" s="24"/>
      <c r="G31" s="24"/>
      <c r="H31" s="24"/>
      <c r="I31" s="24"/>
      <c r="J31" s="3"/>
      <c r="K31" s="24"/>
      <c r="L31" s="32"/>
    </row>
    <row r="32" spans="1:12" ht="12.75">
      <c r="A32" s="11"/>
      <c r="B32" s="12"/>
      <c r="C32" s="5"/>
      <c r="D32" s="24"/>
      <c r="E32" s="24"/>
      <c r="F32" s="24"/>
      <c r="G32" s="24"/>
      <c r="H32" s="24"/>
      <c r="I32" s="24"/>
      <c r="J32" s="3"/>
      <c r="K32" s="24"/>
      <c r="L32" s="32"/>
    </row>
    <row r="33" spans="1:12" ht="12.75">
      <c r="A33" s="11"/>
      <c r="B33" s="22" t="s">
        <v>124</v>
      </c>
      <c r="C33" s="20">
        <f aca="true" t="shared" si="10" ref="C33:K33">C30</f>
        <v>4660422</v>
      </c>
      <c r="D33" s="20">
        <f t="shared" si="10"/>
        <v>650000</v>
      </c>
      <c r="E33" s="20">
        <f t="shared" si="10"/>
        <v>19653</v>
      </c>
      <c r="F33" s="20">
        <f t="shared" si="10"/>
        <v>10000</v>
      </c>
      <c r="G33" s="20">
        <f t="shared" si="10"/>
        <v>65000</v>
      </c>
      <c r="H33" s="20">
        <f t="shared" si="10"/>
        <v>13000</v>
      </c>
      <c r="I33" s="20">
        <f t="shared" si="10"/>
        <v>49000</v>
      </c>
      <c r="J33" s="20">
        <f t="shared" si="10"/>
        <v>6600</v>
      </c>
      <c r="K33" s="20">
        <f t="shared" si="10"/>
        <v>0</v>
      </c>
      <c r="L33" s="32"/>
    </row>
    <row r="34" spans="1:12" ht="12.75">
      <c r="A34" s="11"/>
      <c r="B34" s="12"/>
      <c r="C34" s="5"/>
      <c r="D34" s="24"/>
      <c r="E34" s="24"/>
      <c r="F34" s="24"/>
      <c r="G34" s="24"/>
      <c r="H34" s="24"/>
      <c r="I34" s="24"/>
      <c r="J34" s="3"/>
      <c r="K34" s="24"/>
      <c r="L34" s="32"/>
    </row>
    <row r="35" spans="1:12" ht="12.75">
      <c r="A35" s="9"/>
      <c r="B35" s="10"/>
      <c r="C35" s="5"/>
      <c r="D35" s="24"/>
      <c r="E35" s="24"/>
      <c r="F35" s="24"/>
      <c r="G35" s="24"/>
      <c r="H35" s="24"/>
      <c r="I35" s="24"/>
      <c r="J35" s="3"/>
      <c r="K35" s="24"/>
      <c r="L35" s="32"/>
    </row>
    <row r="36" spans="1:12" ht="12.75">
      <c r="A36" s="46"/>
      <c r="B36" s="47"/>
      <c r="C36" s="5"/>
      <c r="D36" s="24"/>
      <c r="E36" s="24"/>
      <c r="F36" s="49"/>
      <c r="G36" s="49"/>
      <c r="H36" s="49"/>
      <c r="I36" s="49"/>
      <c r="J36" s="50"/>
      <c r="K36" s="24"/>
      <c r="L36" s="32"/>
    </row>
    <row r="37" spans="1:12" ht="12.75">
      <c r="A37" s="73" t="s">
        <v>5</v>
      </c>
      <c r="B37" s="74"/>
      <c r="C37" s="5"/>
      <c r="D37" s="24"/>
      <c r="E37" s="35"/>
      <c r="F37" s="49"/>
      <c r="G37" s="49"/>
      <c r="H37" s="49"/>
      <c r="I37" s="49"/>
      <c r="J37" s="50"/>
      <c r="K37" s="37"/>
      <c r="L37" s="32"/>
    </row>
    <row r="38" spans="1:12" ht="12.75">
      <c r="A38" s="33"/>
      <c r="B38" s="34"/>
      <c r="C38" s="5"/>
      <c r="D38" s="24"/>
      <c r="E38" s="35"/>
      <c r="F38" s="35"/>
      <c r="G38" s="36"/>
      <c r="H38" s="51" t="s">
        <v>154</v>
      </c>
      <c r="I38" s="36"/>
      <c r="J38" s="40"/>
      <c r="K38" s="37"/>
      <c r="L38" s="32"/>
    </row>
    <row r="39" spans="1:12" ht="13.5">
      <c r="A39" s="11" t="s">
        <v>0</v>
      </c>
      <c r="B39" s="21" t="s">
        <v>1</v>
      </c>
      <c r="C39" s="11" t="s">
        <v>151</v>
      </c>
      <c r="D39" s="20" t="s">
        <v>152</v>
      </c>
      <c r="E39" s="20" t="s">
        <v>153</v>
      </c>
      <c r="F39" s="43" t="s">
        <v>161</v>
      </c>
      <c r="G39" s="43" t="s">
        <v>162</v>
      </c>
      <c r="H39" s="43" t="s">
        <v>163</v>
      </c>
      <c r="I39" s="43" t="s">
        <v>164</v>
      </c>
      <c r="J39" s="44" t="s">
        <v>165</v>
      </c>
      <c r="K39" s="45" t="s">
        <v>155</v>
      </c>
      <c r="L39" s="32"/>
    </row>
    <row r="40" spans="1:12" ht="12.75">
      <c r="A40" s="14">
        <v>31111</v>
      </c>
      <c r="B40" s="15" t="s">
        <v>6</v>
      </c>
      <c r="C40" s="5">
        <v>3672740</v>
      </c>
      <c r="D40" s="24"/>
      <c r="E40" s="24">
        <v>13313</v>
      </c>
      <c r="F40" s="24">
        <v>6370</v>
      </c>
      <c r="G40" s="24"/>
      <c r="H40" s="24"/>
      <c r="I40" s="24"/>
      <c r="J40" s="3">
        <v>0</v>
      </c>
      <c r="K40" s="24">
        <v>19000</v>
      </c>
      <c r="L40" s="32"/>
    </row>
    <row r="41" spans="1:12" ht="12.75">
      <c r="A41" s="9">
        <v>31117</v>
      </c>
      <c r="B41" s="10" t="s">
        <v>7</v>
      </c>
      <c r="C41" s="5">
        <v>21500</v>
      </c>
      <c r="D41" s="24"/>
      <c r="E41" s="24"/>
      <c r="F41" s="24"/>
      <c r="G41" s="24"/>
      <c r="H41" s="24"/>
      <c r="I41" s="24"/>
      <c r="J41" s="3"/>
      <c r="K41" s="24"/>
      <c r="L41" s="32"/>
    </row>
    <row r="42" spans="1:12" ht="13.5">
      <c r="A42" s="11">
        <v>3111</v>
      </c>
      <c r="B42" s="17" t="s">
        <v>6</v>
      </c>
      <c r="C42" s="20">
        <f aca="true" t="shared" si="11" ref="C42:K42">SUM(C40:C41)</f>
        <v>3694240</v>
      </c>
      <c r="D42" s="20">
        <f t="shared" si="11"/>
        <v>0</v>
      </c>
      <c r="E42" s="20">
        <f t="shared" si="11"/>
        <v>13313</v>
      </c>
      <c r="F42" s="20">
        <f t="shared" si="11"/>
        <v>6370</v>
      </c>
      <c r="G42" s="20">
        <f t="shared" si="11"/>
        <v>0</v>
      </c>
      <c r="H42" s="20">
        <f t="shared" si="11"/>
        <v>0</v>
      </c>
      <c r="I42" s="20">
        <f t="shared" si="11"/>
        <v>0</v>
      </c>
      <c r="J42" s="20">
        <f t="shared" si="11"/>
        <v>0</v>
      </c>
      <c r="K42" s="20">
        <f t="shared" si="11"/>
        <v>19000</v>
      </c>
      <c r="L42" s="32"/>
    </row>
    <row r="43" spans="1:12" ht="13.5">
      <c r="A43" s="11">
        <v>31131</v>
      </c>
      <c r="B43" s="17" t="s">
        <v>8</v>
      </c>
      <c r="C43" s="5">
        <v>126000</v>
      </c>
      <c r="D43" s="24"/>
      <c r="E43" s="24"/>
      <c r="F43" s="24"/>
      <c r="G43" s="24"/>
      <c r="H43" s="24"/>
      <c r="I43" s="24"/>
      <c r="J43" s="3"/>
      <c r="K43" s="24"/>
      <c r="L43" s="32"/>
    </row>
    <row r="44" spans="1:12" ht="13.5">
      <c r="A44" s="11">
        <v>311</v>
      </c>
      <c r="B44" s="17" t="s">
        <v>9</v>
      </c>
      <c r="C44" s="20">
        <f aca="true" t="shared" si="12" ref="C44:K44">SUM(C42:C43)</f>
        <v>3820240</v>
      </c>
      <c r="D44" s="20">
        <f t="shared" si="12"/>
        <v>0</v>
      </c>
      <c r="E44" s="20">
        <f t="shared" si="12"/>
        <v>13313</v>
      </c>
      <c r="F44" s="20">
        <f t="shared" si="12"/>
        <v>6370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20">
        <f t="shared" si="12"/>
        <v>19000</v>
      </c>
      <c r="L44" s="32"/>
    </row>
    <row r="45" spans="1:12" ht="13.5">
      <c r="A45" s="9">
        <v>31211</v>
      </c>
      <c r="B45" s="25" t="s">
        <v>138</v>
      </c>
      <c r="C45" s="20">
        <v>0</v>
      </c>
      <c r="D45" s="24"/>
      <c r="E45" s="24"/>
      <c r="F45" s="24"/>
      <c r="G45" s="24">
        <v>26000</v>
      </c>
      <c r="H45" s="24"/>
      <c r="I45" s="24"/>
      <c r="J45" s="3">
        <v>0</v>
      </c>
      <c r="K45" s="24"/>
      <c r="L45" s="32"/>
    </row>
    <row r="46" spans="1:12" ht="12.75">
      <c r="A46" s="9">
        <v>31212</v>
      </c>
      <c r="B46" s="10" t="s">
        <v>111</v>
      </c>
      <c r="C46" s="5">
        <v>22000</v>
      </c>
      <c r="D46" s="24"/>
      <c r="E46" s="24"/>
      <c r="F46" s="24"/>
      <c r="G46" s="24"/>
      <c r="H46" s="24"/>
      <c r="I46" s="24"/>
      <c r="J46" s="3"/>
      <c r="K46" s="24"/>
      <c r="L46" s="32"/>
    </row>
    <row r="47" spans="1:12" ht="12.75">
      <c r="A47" s="9">
        <v>31213</v>
      </c>
      <c r="B47" s="10" t="s">
        <v>112</v>
      </c>
      <c r="C47" s="5">
        <v>72750</v>
      </c>
      <c r="D47" s="24"/>
      <c r="E47" s="24"/>
      <c r="F47" s="24"/>
      <c r="G47" s="24"/>
      <c r="H47" s="24"/>
      <c r="I47" s="24"/>
      <c r="J47" s="3"/>
      <c r="K47" s="24"/>
      <c r="L47" s="32"/>
    </row>
    <row r="48" spans="1:12" ht="12.75">
      <c r="A48" s="9">
        <v>31214</v>
      </c>
      <c r="B48" s="10" t="s">
        <v>10</v>
      </c>
      <c r="C48" s="5">
        <v>12250</v>
      </c>
      <c r="D48" s="24"/>
      <c r="E48" s="24"/>
      <c r="F48" s="24"/>
      <c r="G48" s="24"/>
      <c r="H48" s="24"/>
      <c r="I48" s="24"/>
      <c r="J48" s="3"/>
      <c r="K48" s="24"/>
      <c r="L48" s="32"/>
    </row>
    <row r="49" spans="1:12" ht="12.75">
      <c r="A49" s="9">
        <v>31215</v>
      </c>
      <c r="B49" s="10" t="s">
        <v>11</v>
      </c>
      <c r="C49" s="5">
        <v>11600</v>
      </c>
      <c r="D49" s="24"/>
      <c r="E49" s="24"/>
      <c r="F49" s="24"/>
      <c r="G49" s="24"/>
      <c r="H49" s="24"/>
      <c r="I49" s="24"/>
      <c r="J49" s="3"/>
      <c r="K49" s="24"/>
      <c r="L49" s="32"/>
    </row>
    <row r="50" spans="1:12" ht="12.75">
      <c r="A50" s="9">
        <v>31216</v>
      </c>
      <c r="B50" s="10" t="s">
        <v>122</v>
      </c>
      <c r="C50" s="5">
        <v>49000</v>
      </c>
      <c r="D50" s="24"/>
      <c r="E50" s="24">
        <v>1250</v>
      </c>
      <c r="F50" s="24"/>
      <c r="G50" s="24">
        <v>1250</v>
      </c>
      <c r="H50" s="24"/>
      <c r="I50" s="24"/>
      <c r="J50" s="3">
        <v>0</v>
      </c>
      <c r="K50" s="24"/>
      <c r="L50" s="32"/>
    </row>
    <row r="51" spans="1:12" ht="12.75">
      <c r="A51" s="9">
        <v>31219</v>
      </c>
      <c r="B51" s="3" t="s">
        <v>121</v>
      </c>
      <c r="C51" s="5">
        <v>4000</v>
      </c>
      <c r="D51" s="24"/>
      <c r="E51" s="24"/>
      <c r="F51" s="24"/>
      <c r="G51" s="24"/>
      <c r="H51" s="24"/>
      <c r="I51" s="24"/>
      <c r="J51" s="3"/>
      <c r="K51" s="24"/>
      <c r="L51" s="32"/>
    </row>
    <row r="52" spans="1:12" ht="13.5">
      <c r="A52" s="11">
        <v>312</v>
      </c>
      <c r="B52" s="17" t="s">
        <v>12</v>
      </c>
      <c r="C52" s="20">
        <f aca="true" t="shared" si="13" ref="C52:K52">SUM(C45:C51)</f>
        <v>171600</v>
      </c>
      <c r="D52" s="20">
        <f t="shared" si="13"/>
        <v>0</v>
      </c>
      <c r="E52" s="20">
        <f t="shared" si="13"/>
        <v>1250</v>
      </c>
      <c r="F52" s="20">
        <f t="shared" si="13"/>
        <v>0</v>
      </c>
      <c r="G52" s="20">
        <f t="shared" si="13"/>
        <v>27250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32"/>
    </row>
    <row r="53" spans="1:12" ht="12.75">
      <c r="A53" s="9">
        <v>31321</v>
      </c>
      <c r="B53" s="10" t="s">
        <v>13</v>
      </c>
      <c r="C53" s="5">
        <v>573036</v>
      </c>
      <c r="D53" s="24"/>
      <c r="E53" s="24">
        <v>1997</v>
      </c>
      <c r="F53" s="24">
        <v>955</v>
      </c>
      <c r="G53" s="24"/>
      <c r="H53" s="24"/>
      <c r="I53" s="24"/>
      <c r="J53" s="3">
        <v>0</v>
      </c>
      <c r="K53" s="24">
        <v>2850</v>
      </c>
      <c r="L53" s="32"/>
    </row>
    <row r="54" spans="1:12" ht="12.75">
      <c r="A54" s="9">
        <v>31322</v>
      </c>
      <c r="B54" s="10" t="s">
        <v>14</v>
      </c>
      <c r="C54" s="5">
        <v>19101</v>
      </c>
      <c r="D54" s="24"/>
      <c r="E54" s="24">
        <v>67</v>
      </c>
      <c r="F54" s="24">
        <v>32</v>
      </c>
      <c r="G54" s="24"/>
      <c r="H54" s="24"/>
      <c r="I54" s="24"/>
      <c r="J54" s="3">
        <v>0</v>
      </c>
      <c r="K54" s="24">
        <v>95</v>
      </c>
      <c r="L54" s="32"/>
    </row>
    <row r="55" spans="1:12" ht="12.75">
      <c r="A55" s="9">
        <v>31329</v>
      </c>
      <c r="B55" s="10" t="s">
        <v>147</v>
      </c>
      <c r="C55" s="5"/>
      <c r="D55" s="24"/>
      <c r="E55" s="24"/>
      <c r="F55" s="24"/>
      <c r="G55" s="24"/>
      <c r="H55" s="24"/>
      <c r="I55" s="24"/>
      <c r="J55" s="3"/>
      <c r="K55" s="24"/>
      <c r="L55" s="32"/>
    </row>
    <row r="56" spans="1:12" ht="13.5">
      <c r="A56" s="11">
        <v>3132</v>
      </c>
      <c r="B56" s="23" t="s">
        <v>13</v>
      </c>
      <c r="C56" s="20">
        <f aca="true" t="shared" si="14" ref="C56:K56">SUM(C53:C55)</f>
        <v>592137</v>
      </c>
      <c r="D56" s="20">
        <f t="shared" si="14"/>
        <v>0</v>
      </c>
      <c r="E56" s="20">
        <f t="shared" si="14"/>
        <v>2064</v>
      </c>
      <c r="F56" s="20">
        <f t="shared" si="14"/>
        <v>987</v>
      </c>
      <c r="G56" s="20">
        <f t="shared" si="14"/>
        <v>0</v>
      </c>
      <c r="H56" s="20">
        <f t="shared" si="14"/>
        <v>0</v>
      </c>
      <c r="I56" s="20">
        <f t="shared" si="14"/>
        <v>0</v>
      </c>
      <c r="J56" s="20">
        <f t="shared" si="14"/>
        <v>0</v>
      </c>
      <c r="K56" s="20">
        <f t="shared" si="14"/>
        <v>2945</v>
      </c>
      <c r="L56" s="32"/>
    </row>
    <row r="57" spans="1:12" ht="12.75">
      <c r="A57" s="14">
        <v>31332</v>
      </c>
      <c r="B57" s="15" t="s">
        <v>15</v>
      </c>
      <c r="C57" s="5">
        <v>64945</v>
      </c>
      <c r="D57" s="24"/>
      <c r="E57" s="24">
        <v>226</v>
      </c>
      <c r="F57" s="24">
        <v>108</v>
      </c>
      <c r="G57" s="24"/>
      <c r="H57" s="24"/>
      <c r="I57" s="24"/>
      <c r="J57" s="3">
        <v>0</v>
      </c>
      <c r="K57" s="24">
        <v>323</v>
      </c>
      <c r="L57" s="32"/>
    </row>
    <row r="58" spans="1:12" ht="12.75">
      <c r="A58" s="9">
        <v>31333</v>
      </c>
      <c r="B58" s="10" t="s">
        <v>16</v>
      </c>
      <c r="C58" s="5">
        <v>0</v>
      </c>
      <c r="D58" s="24"/>
      <c r="E58" s="24"/>
      <c r="F58" s="24"/>
      <c r="G58" s="24"/>
      <c r="H58" s="24"/>
      <c r="I58" s="24"/>
      <c r="J58" s="3"/>
      <c r="K58" s="24"/>
      <c r="L58" s="32"/>
    </row>
    <row r="59" spans="1:12" ht="13.5">
      <c r="A59" s="11">
        <v>3133</v>
      </c>
      <c r="B59" s="17" t="s">
        <v>15</v>
      </c>
      <c r="C59" s="20">
        <f aca="true" t="shared" si="15" ref="C59:K59">SUM(C57:C58)</f>
        <v>64945</v>
      </c>
      <c r="D59" s="20">
        <f t="shared" si="15"/>
        <v>0</v>
      </c>
      <c r="E59" s="20">
        <f t="shared" si="15"/>
        <v>226</v>
      </c>
      <c r="F59" s="20">
        <f t="shared" si="15"/>
        <v>108</v>
      </c>
      <c r="G59" s="20">
        <f t="shared" si="15"/>
        <v>0</v>
      </c>
      <c r="H59" s="20">
        <f t="shared" si="15"/>
        <v>0</v>
      </c>
      <c r="I59" s="20">
        <f t="shared" si="15"/>
        <v>0</v>
      </c>
      <c r="J59" s="20">
        <f t="shared" si="15"/>
        <v>0</v>
      </c>
      <c r="K59" s="20">
        <f t="shared" si="15"/>
        <v>323</v>
      </c>
      <c r="L59" s="32"/>
    </row>
    <row r="60" spans="1:12" ht="13.5">
      <c r="A60" s="11">
        <v>313</v>
      </c>
      <c r="B60" s="17" t="s">
        <v>17</v>
      </c>
      <c r="C60" s="20">
        <f aca="true" t="shared" si="16" ref="C60:K60">C56+C59</f>
        <v>657082</v>
      </c>
      <c r="D60" s="20">
        <f t="shared" si="16"/>
        <v>0</v>
      </c>
      <c r="E60" s="20">
        <f t="shared" si="16"/>
        <v>2290</v>
      </c>
      <c r="F60" s="20">
        <f t="shared" si="16"/>
        <v>1095</v>
      </c>
      <c r="G60" s="20">
        <f t="shared" si="16"/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3268</v>
      </c>
      <c r="L60" s="32"/>
    </row>
    <row r="61" spans="1:12" ht="12.75">
      <c r="A61" s="9">
        <v>32111</v>
      </c>
      <c r="B61" s="10" t="s">
        <v>18</v>
      </c>
      <c r="C61" s="5">
        <v>0</v>
      </c>
      <c r="D61" s="24">
        <v>7700</v>
      </c>
      <c r="E61" s="24"/>
      <c r="F61" s="24"/>
      <c r="G61" s="24"/>
      <c r="H61" s="24"/>
      <c r="I61" s="24"/>
      <c r="J61" s="3">
        <v>4000</v>
      </c>
      <c r="K61" s="24">
        <v>0</v>
      </c>
      <c r="L61" s="32"/>
    </row>
    <row r="62" spans="1:12" ht="12.75">
      <c r="A62" s="9">
        <v>32112</v>
      </c>
      <c r="B62" s="10" t="s">
        <v>19</v>
      </c>
      <c r="C62" s="5">
        <v>0</v>
      </c>
      <c r="D62" s="24"/>
      <c r="E62" s="24"/>
      <c r="F62" s="24"/>
      <c r="G62" s="24"/>
      <c r="H62" s="24"/>
      <c r="I62" s="24"/>
      <c r="J62" s="3"/>
      <c r="K62" s="24"/>
      <c r="L62" s="32"/>
    </row>
    <row r="63" spans="1:12" ht="12.75">
      <c r="A63" s="9">
        <v>32113</v>
      </c>
      <c r="B63" s="10" t="s">
        <v>20</v>
      </c>
      <c r="C63" s="5">
        <v>0</v>
      </c>
      <c r="D63" s="24">
        <v>6000</v>
      </c>
      <c r="E63" s="24"/>
      <c r="F63" s="24"/>
      <c r="G63" s="24"/>
      <c r="H63" s="24"/>
      <c r="I63" s="24"/>
      <c r="J63" s="3"/>
      <c r="K63" s="24"/>
      <c r="L63" s="32"/>
    </row>
    <row r="64" spans="1:12" ht="12.75">
      <c r="A64" s="9">
        <v>32114</v>
      </c>
      <c r="B64" s="10" t="s">
        <v>21</v>
      </c>
      <c r="C64" s="5">
        <v>0</v>
      </c>
      <c r="D64" s="24"/>
      <c r="E64" s="24"/>
      <c r="F64" s="24"/>
      <c r="G64" s="24"/>
      <c r="H64" s="24"/>
      <c r="I64" s="24"/>
      <c r="J64" s="3"/>
      <c r="K64" s="24"/>
      <c r="L64" s="32"/>
    </row>
    <row r="65" spans="1:12" ht="12.75">
      <c r="A65" s="9">
        <v>32115</v>
      </c>
      <c r="B65" s="10" t="s">
        <v>22</v>
      </c>
      <c r="C65" s="5">
        <v>0</v>
      </c>
      <c r="D65" s="24">
        <v>18100</v>
      </c>
      <c r="E65" s="24"/>
      <c r="F65" s="24"/>
      <c r="G65" s="24"/>
      <c r="H65" s="24"/>
      <c r="I65" s="24"/>
      <c r="J65" s="3"/>
      <c r="K65" s="24">
        <v>0</v>
      </c>
      <c r="L65" s="32"/>
    </row>
    <row r="66" spans="1:12" ht="12.75">
      <c r="A66" s="9">
        <v>32116</v>
      </c>
      <c r="B66" s="10" t="s">
        <v>23</v>
      </c>
      <c r="C66" s="5">
        <v>0</v>
      </c>
      <c r="D66" s="24"/>
      <c r="E66" s="24"/>
      <c r="F66" s="24"/>
      <c r="G66" s="24"/>
      <c r="H66" s="24"/>
      <c r="I66" s="24"/>
      <c r="J66" s="3"/>
      <c r="K66" s="24"/>
      <c r="L66" s="32"/>
    </row>
    <row r="67" spans="1:12" ht="12.75">
      <c r="A67" s="11">
        <v>3211</v>
      </c>
      <c r="B67" s="12" t="s">
        <v>24</v>
      </c>
      <c r="C67" s="20">
        <f aca="true" t="shared" si="17" ref="C67:K67">SUM(C61:C66)</f>
        <v>0</v>
      </c>
      <c r="D67" s="20">
        <f t="shared" si="17"/>
        <v>31800</v>
      </c>
      <c r="E67" s="20">
        <f t="shared" si="17"/>
        <v>0</v>
      </c>
      <c r="F67" s="20">
        <f t="shared" si="17"/>
        <v>0</v>
      </c>
      <c r="G67" s="20">
        <f t="shared" si="17"/>
        <v>0</v>
      </c>
      <c r="H67" s="20">
        <f t="shared" si="17"/>
        <v>0</v>
      </c>
      <c r="I67" s="20">
        <f t="shared" si="17"/>
        <v>0</v>
      </c>
      <c r="J67" s="20">
        <f t="shared" si="17"/>
        <v>4000</v>
      </c>
      <c r="K67" s="20">
        <f t="shared" si="17"/>
        <v>0</v>
      </c>
      <c r="L67" s="32"/>
    </row>
    <row r="68" spans="1:12" ht="12.75">
      <c r="A68" s="11">
        <v>32121</v>
      </c>
      <c r="B68" s="12" t="s">
        <v>25</v>
      </c>
      <c r="C68" s="20">
        <v>0</v>
      </c>
      <c r="D68" s="24">
        <v>136000</v>
      </c>
      <c r="E68" s="24">
        <v>2800</v>
      </c>
      <c r="F68" s="24"/>
      <c r="G68" s="24"/>
      <c r="H68" s="24"/>
      <c r="I68" s="24"/>
      <c r="J68" s="3"/>
      <c r="K68" s="24">
        <v>2572</v>
      </c>
      <c r="L68" s="32"/>
    </row>
    <row r="69" spans="1:12" ht="12.75">
      <c r="A69" s="9">
        <v>32131</v>
      </c>
      <c r="B69" s="10" t="s">
        <v>26</v>
      </c>
      <c r="C69" s="5">
        <v>0</v>
      </c>
      <c r="D69" s="24">
        <v>1600</v>
      </c>
      <c r="E69" s="24"/>
      <c r="F69" s="24"/>
      <c r="G69" s="24"/>
      <c r="H69" s="24"/>
      <c r="I69" s="24"/>
      <c r="J69" s="3"/>
      <c r="K69" s="24"/>
      <c r="L69" s="32"/>
    </row>
    <row r="70" spans="1:12" ht="12.75">
      <c r="A70" s="9">
        <v>32132</v>
      </c>
      <c r="B70" s="10" t="s">
        <v>27</v>
      </c>
      <c r="C70" s="5">
        <v>0</v>
      </c>
      <c r="D70" s="24">
        <v>3600</v>
      </c>
      <c r="E70" s="24"/>
      <c r="F70" s="24"/>
      <c r="G70" s="24"/>
      <c r="H70" s="24"/>
      <c r="I70" s="24"/>
      <c r="J70" s="3"/>
      <c r="K70" s="24"/>
      <c r="L70" s="32"/>
    </row>
    <row r="71" spans="1:12" ht="12.75">
      <c r="A71" s="16">
        <v>3213</v>
      </c>
      <c r="B71" s="52" t="s">
        <v>28</v>
      </c>
      <c r="C71" s="53">
        <f aca="true" t="shared" si="18" ref="C71:K71">C69+C70</f>
        <v>0</v>
      </c>
      <c r="D71" s="53">
        <f t="shared" si="18"/>
        <v>5200</v>
      </c>
      <c r="E71" s="53">
        <f t="shared" si="18"/>
        <v>0</v>
      </c>
      <c r="F71" s="53">
        <f t="shared" si="18"/>
        <v>0</v>
      </c>
      <c r="G71" s="53">
        <f t="shared" si="18"/>
        <v>0</v>
      </c>
      <c r="H71" s="53">
        <f t="shared" si="18"/>
        <v>0</v>
      </c>
      <c r="I71" s="53">
        <f t="shared" si="18"/>
        <v>0</v>
      </c>
      <c r="J71" s="53">
        <f t="shared" si="18"/>
        <v>0</v>
      </c>
      <c r="K71" s="53">
        <f t="shared" si="18"/>
        <v>0</v>
      </c>
      <c r="L71" s="32"/>
    </row>
    <row r="72" spans="1:12" ht="12.75">
      <c r="A72" s="54"/>
      <c r="B72" s="55"/>
      <c r="C72" s="56"/>
      <c r="D72" s="56"/>
      <c r="E72" s="56"/>
      <c r="F72" s="57"/>
      <c r="G72" s="41"/>
      <c r="H72" s="51" t="s">
        <v>154</v>
      </c>
      <c r="I72" s="41"/>
      <c r="J72" s="58"/>
      <c r="K72" s="56"/>
      <c r="L72" s="32"/>
    </row>
    <row r="73" spans="1:12" ht="13.5">
      <c r="A73" s="11" t="s">
        <v>0</v>
      </c>
      <c r="B73" s="21" t="s">
        <v>1</v>
      </c>
      <c r="C73" s="11" t="s">
        <v>151</v>
      </c>
      <c r="D73" s="20" t="s">
        <v>152</v>
      </c>
      <c r="E73" s="20" t="s">
        <v>153</v>
      </c>
      <c r="F73" s="43" t="s">
        <v>161</v>
      </c>
      <c r="G73" s="43" t="s">
        <v>162</v>
      </c>
      <c r="H73" s="43" t="s">
        <v>163</v>
      </c>
      <c r="I73" s="43" t="s">
        <v>164</v>
      </c>
      <c r="J73" s="44" t="s">
        <v>165</v>
      </c>
      <c r="K73" s="45" t="s">
        <v>155</v>
      </c>
      <c r="L73" s="32"/>
    </row>
    <row r="74" spans="1:12" ht="12.75">
      <c r="A74" s="11">
        <v>321</v>
      </c>
      <c r="B74" s="12" t="s">
        <v>29</v>
      </c>
      <c r="C74" s="20">
        <f aca="true" t="shared" si="19" ref="C74:K74">C67+C68+C71</f>
        <v>0</v>
      </c>
      <c r="D74" s="20">
        <f t="shared" si="19"/>
        <v>173000</v>
      </c>
      <c r="E74" s="20">
        <f t="shared" si="19"/>
        <v>2800</v>
      </c>
      <c r="F74" s="38">
        <f t="shared" si="19"/>
        <v>0</v>
      </c>
      <c r="G74" s="38">
        <f t="shared" si="19"/>
        <v>0</v>
      </c>
      <c r="H74" s="38">
        <f t="shared" si="19"/>
        <v>0</v>
      </c>
      <c r="I74" s="38">
        <f t="shared" si="19"/>
        <v>0</v>
      </c>
      <c r="J74" s="38">
        <f t="shared" si="19"/>
        <v>4000</v>
      </c>
      <c r="K74" s="20">
        <f t="shared" si="19"/>
        <v>2572</v>
      </c>
      <c r="L74" s="32"/>
    </row>
    <row r="75" spans="1:12" ht="12.75">
      <c r="A75" s="9">
        <v>32211</v>
      </c>
      <c r="B75" s="10" t="s">
        <v>30</v>
      </c>
      <c r="C75" s="5">
        <v>0</v>
      </c>
      <c r="D75" s="24">
        <v>10000</v>
      </c>
      <c r="E75" s="24"/>
      <c r="F75" s="24"/>
      <c r="G75" s="24">
        <v>5000</v>
      </c>
      <c r="H75" s="24"/>
      <c r="I75" s="24"/>
      <c r="J75" s="3">
        <v>0</v>
      </c>
      <c r="K75" s="24"/>
      <c r="L75" s="32"/>
    </row>
    <row r="76" spans="1:12" ht="12.75">
      <c r="A76" s="9">
        <v>32212</v>
      </c>
      <c r="B76" s="10" t="s">
        <v>31</v>
      </c>
      <c r="C76" s="5">
        <v>0</v>
      </c>
      <c r="D76" s="24">
        <v>3500</v>
      </c>
      <c r="E76" s="24"/>
      <c r="F76" s="24"/>
      <c r="G76" s="24"/>
      <c r="H76" s="24"/>
      <c r="I76" s="24">
        <v>10000</v>
      </c>
      <c r="J76" s="3">
        <v>0</v>
      </c>
      <c r="K76" s="24"/>
      <c r="L76" s="32"/>
    </row>
    <row r="77" spans="1:12" ht="12.75">
      <c r="A77" s="9">
        <v>32214</v>
      </c>
      <c r="B77" s="10" t="s">
        <v>32</v>
      </c>
      <c r="C77" s="5">
        <v>0</v>
      </c>
      <c r="D77" s="24">
        <v>8600</v>
      </c>
      <c r="E77" s="24"/>
      <c r="F77" s="24"/>
      <c r="G77" s="24"/>
      <c r="H77" s="24"/>
      <c r="I77" s="24"/>
      <c r="J77" s="3"/>
      <c r="K77" s="24"/>
      <c r="L77" s="32"/>
    </row>
    <row r="78" spans="1:12" ht="12.75">
      <c r="A78" s="9">
        <v>32216</v>
      </c>
      <c r="B78" s="10" t="s">
        <v>34</v>
      </c>
      <c r="C78" s="5">
        <v>0</v>
      </c>
      <c r="D78" s="24">
        <v>9100</v>
      </c>
      <c r="E78" s="24"/>
      <c r="F78" s="24"/>
      <c r="G78" s="24"/>
      <c r="H78" s="24"/>
      <c r="I78" s="24"/>
      <c r="J78" s="3"/>
      <c r="K78" s="24"/>
      <c r="L78" s="32"/>
    </row>
    <row r="79" spans="1:12" ht="12.75">
      <c r="A79" s="9">
        <v>32219</v>
      </c>
      <c r="B79" s="10" t="s">
        <v>148</v>
      </c>
      <c r="C79" s="5">
        <v>0</v>
      </c>
      <c r="D79" s="24">
        <v>22580</v>
      </c>
      <c r="E79" s="24"/>
      <c r="F79" s="24"/>
      <c r="G79" s="24"/>
      <c r="H79" s="24">
        <v>10000</v>
      </c>
      <c r="I79" s="24"/>
      <c r="J79" s="3">
        <v>0</v>
      </c>
      <c r="K79" s="24"/>
      <c r="L79" s="32"/>
    </row>
    <row r="80" spans="1:12" ht="13.5">
      <c r="A80" s="11">
        <v>3221</v>
      </c>
      <c r="B80" s="17" t="s">
        <v>35</v>
      </c>
      <c r="C80" s="20">
        <f aca="true" t="shared" si="20" ref="C80:K80">SUM(C75:C79)</f>
        <v>0</v>
      </c>
      <c r="D80" s="20">
        <f t="shared" si="20"/>
        <v>53780</v>
      </c>
      <c r="E80" s="20">
        <f t="shared" si="20"/>
        <v>0</v>
      </c>
      <c r="F80" s="20">
        <f t="shared" si="20"/>
        <v>0</v>
      </c>
      <c r="G80" s="20">
        <f t="shared" si="20"/>
        <v>5000</v>
      </c>
      <c r="H80" s="20">
        <f t="shared" si="20"/>
        <v>10000</v>
      </c>
      <c r="I80" s="20">
        <f t="shared" si="20"/>
        <v>10000</v>
      </c>
      <c r="J80" s="20">
        <f t="shared" si="20"/>
        <v>0</v>
      </c>
      <c r="K80" s="20">
        <f t="shared" si="20"/>
        <v>0</v>
      </c>
      <c r="L80" s="32"/>
    </row>
    <row r="81" spans="1:12" ht="12.75">
      <c r="A81" s="9">
        <v>32231</v>
      </c>
      <c r="B81" s="10" t="s">
        <v>36</v>
      </c>
      <c r="C81" s="5">
        <v>0</v>
      </c>
      <c r="D81" s="24">
        <v>41400</v>
      </c>
      <c r="E81" s="24"/>
      <c r="F81" s="24"/>
      <c r="G81" s="24"/>
      <c r="H81" s="24"/>
      <c r="I81" s="24"/>
      <c r="J81" s="3"/>
      <c r="K81" s="24"/>
      <c r="L81" s="32"/>
    </row>
    <row r="82" spans="1:12" ht="13.5">
      <c r="A82" s="11" t="s">
        <v>0</v>
      </c>
      <c r="B82" s="21" t="s">
        <v>1</v>
      </c>
      <c r="C82" s="11" t="s">
        <v>151</v>
      </c>
      <c r="D82" s="20" t="s">
        <v>152</v>
      </c>
      <c r="E82" s="20" t="s">
        <v>153</v>
      </c>
      <c r="F82" s="20"/>
      <c r="G82" s="20"/>
      <c r="H82" s="20"/>
      <c r="I82" s="20"/>
      <c r="J82" s="2" t="s">
        <v>154</v>
      </c>
      <c r="K82" s="45" t="s">
        <v>155</v>
      </c>
      <c r="L82" s="32"/>
    </row>
    <row r="83" spans="1:12" ht="12.75">
      <c r="A83" s="9">
        <v>32233</v>
      </c>
      <c r="B83" s="10" t="s">
        <v>37</v>
      </c>
      <c r="C83" s="5">
        <v>0</v>
      </c>
      <c r="D83" s="24">
        <v>96950</v>
      </c>
      <c r="E83" s="24"/>
      <c r="F83" s="24"/>
      <c r="G83" s="24"/>
      <c r="H83" s="24"/>
      <c r="I83" s="24"/>
      <c r="J83" s="3"/>
      <c r="K83" s="24"/>
      <c r="L83" s="32"/>
    </row>
    <row r="84" spans="1:12" ht="13.5">
      <c r="A84" s="11">
        <v>3223</v>
      </c>
      <c r="B84" s="17" t="s">
        <v>38</v>
      </c>
      <c r="C84" s="20">
        <f aca="true" t="shared" si="21" ref="C84:K84">SUM(C81:C83)</f>
        <v>0</v>
      </c>
      <c r="D84" s="20">
        <f t="shared" si="21"/>
        <v>138350</v>
      </c>
      <c r="E84" s="20">
        <f t="shared" si="21"/>
        <v>0</v>
      </c>
      <c r="F84" s="20">
        <f t="shared" si="21"/>
        <v>0</v>
      </c>
      <c r="G84" s="20">
        <f t="shared" si="21"/>
        <v>0</v>
      </c>
      <c r="H84" s="20">
        <f t="shared" si="21"/>
        <v>0</v>
      </c>
      <c r="I84" s="20">
        <f t="shared" si="21"/>
        <v>0</v>
      </c>
      <c r="J84" s="20">
        <f t="shared" si="21"/>
        <v>0</v>
      </c>
      <c r="K84" s="20">
        <f t="shared" si="21"/>
        <v>0</v>
      </c>
      <c r="L84" s="32"/>
    </row>
    <row r="85" spans="1:12" ht="12.75">
      <c r="A85" s="9">
        <v>32241</v>
      </c>
      <c r="B85" s="10" t="s">
        <v>39</v>
      </c>
      <c r="C85" s="5"/>
      <c r="D85" s="24">
        <v>1000</v>
      </c>
      <c r="E85" s="24"/>
      <c r="F85" s="24"/>
      <c r="G85" s="24"/>
      <c r="H85" s="24"/>
      <c r="I85" s="24"/>
      <c r="J85" s="3"/>
      <c r="K85" s="24"/>
      <c r="L85" s="32"/>
    </row>
    <row r="86" spans="1:12" ht="12.75">
      <c r="A86" s="9">
        <v>32242</v>
      </c>
      <c r="B86" s="48" t="s">
        <v>149</v>
      </c>
      <c r="C86" s="5">
        <v>0</v>
      </c>
      <c r="D86" s="24">
        <v>66310</v>
      </c>
      <c r="E86" s="24"/>
      <c r="F86" s="24"/>
      <c r="G86" s="24"/>
      <c r="H86" s="24"/>
      <c r="I86" s="24"/>
      <c r="J86" s="3">
        <v>1000</v>
      </c>
      <c r="K86" s="24"/>
      <c r="L86" s="32"/>
    </row>
    <row r="87" spans="1:12" ht="12.75">
      <c r="A87" s="9">
        <v>32244</v>
      </c>
      <c r="B87" s="10" t="s">
        <v>40</v>
      </c>
      <c r="C87" s="5"/>
      <c r="D87" s="24">
        <v>1500</v>
      </c>
      <c r="E87" s="24"/>
      <c r="F87" s="24"/>
      <c r="G87" s="24"/>
      <c r="H87" s="24"/>
      <c r="I87" s="24"/>
      <c r="J87" s="3"/>
      <c r="K87" s="24"/>
      <c r="L87" s="32"/>
    </row>
    <row r="88" spans="1:12" ht="13.5">
      <c r="A88" s="11">
        <v>3224</v>
      </c>
      <c r="B88" s="17" t="s">
        <v>41</v>
      </c>
      <c r="C88" s="20">
        <f aca="true" t="shared" si="22" ref="C88:K88">C85+C86+C87</f>
        <v>0</v>
      </c>
      <c r="D88" s="20">
        <f t="shared" si="22"/>
        <v>68810</v>
      </c>
      <c r="E88" s="20">
        <f t="shared" si="22"/>
        <v>0</v>
      </c>
      <c r="F88" s="20">
        <f t="shared" si="22"/>
        <v>0</v>
      </c>
      <c r="G88" s="20">
        <f t="shared" si="22"/>
        <v>0</v>
      </c>
      <c r="H88" s="20">
        <f t="shared" si="22"/>
        <v>0</v>
      </c>
      <c r="I88" s="20">
        <f t="shared" si="22"/>
        <v>0</v>
      </c>
      <c r="J88" s="20">
        <f t="shared" si="22"/>
        <v>1000</v>
      </c>
      <c r="K88" s="20">
        <f t="shared" si="22"/>
        <v>0</v>
      </c>
      <c r="L88" s="32"/>
    </row>
    <row r="89" spans="1:12" ht="12.75">
      <c r="A89" s="11">
        <v>32251</v>
      </c>
      <c r="B89" s="12" t="s">
        <v>42</v>
      </c>
      <c r="C89" s="5">
        <v>0</v>
      </c>
      <c r="D89" s="24">
        <v>5010</v>
      </c>
      <c r="E89" s="24"/>
      <c r="F89" s="24"/>
      <c r="G89" s="24"/>
      <c r="H89" s="24"/>
      <c r="I89" s="24"/>
      <c r="J89" s="3"/>
      <c r="K89" s="24"/>
      <c r="L89" s="32"/>
    </row>
    <row r="90" spans="1:12" ht="12.75">
      <c r="A90" s="9">
        <v>32271</v>
      </c>
      <c r="B90" s="10" t="s">
        <v>33</v>
      </c>
      <c r="C90" s="5">
        <v>0</v>
      </c>
      <c r="D90" s="24">
        <v>4550</v>
      </c>
      <c r="E90" s="24"/>
      <c r="F90" s="24"/>
      <c r="G90" s="24"/>
      <c r="H90" s="24"/>
      <c r="I90" s="24"/>
      <c r="J90" s="3"/>
      <c r="K90" s="24"/>
      <c r="L90" s="32"/>
    </row>
    <row r="91" spans="1:12" ht="13.5">
      <c r="A91" s="11">
        <v>322</v>
      </c>
      <c r="B91" s="17" t="s">
        <v>43</v>
      </c>
      <c r="C91" s="20">
        <f aca="true" t="shared" si="23" ref="C91:K91">C80+C84+C88+C89+C90</f>
        <v>0</v>
      </c>
      <c r="D91" s="20">
        <f t="shared" si="23"/>
        <v>270500</v>
      </c>
      <c r="E91" s="20">
        <f t="shared" si="23"/>
        <v>0</v>
      </c>
      <c r="F91" s="20">
        <f t="shared" si="23"/>
        <v>0</v>
      </c>
      <c r="G91" s="20">
        <f t="shared" si="23"/>
        <v>5000</v>
      </c>
      <c r="H91" s="20">
        <f t="shared" si="23"/>
        <v>10000</v>
      </c>
      <c r="I91" s="20">
        <f t="shared" si="23"/>
        <v>10000</v>
      </c>
      <c r="J91" s="20">
        <f t="shared" si="23"/>
        <v>1000</v>
      </c>
      <c r="K91" s="20">
        <f t="shared" si="23"/>
        <v>0</v>
      </c>
      <c r="L91" s="32"/>
    </row>
    <row r="92" spans="1:12" ht="12.75">
      <c r="A92" s="14">
        <v>32311</v>
      </c>
      <c r="B92" s="15" t="s">
        <v>44</v>
      </c>
      <c r="C92" s="5">
        <v>0</v>
      </c>
      <c r="D92" s="24">
        <v>14000</v>
      </c>
      <c r="E92" s="24"/>
      <c r="F92" s="24"/>
      <c r="G92" s="24"/>
      <c r="H92" s="24"/>
      <c r="I92" s="24"/>
      <c r="J92" s="3"/>
      <c r="K92" s="24"/>
      <c r="L92" s="32"/>
    </row>
    <row r="93" spans="1:12" ht="12.75">
      <c r="A93" s="9">
        <v>32313</v>
      </c>
      <c r="B93" s="10" t="s">
        <v>45</v>
      </c>
      <c r="C93" s="5">
        <v>0</v>
      </c>
      <c r="D93" s="24">
        <v>7000</v>
      </c>
      <c r="E93" s="24"/>
      <c r="F93" s="24"/>
      <c r="G93" s="24"/>
      <c r="H93" s="24"/>
      <c r="I93" s="24"/>
      <c r="J93" s="3"/>
      <c r="K93" s="24"/>
      <c r="L93" s="32"/>
    </row>
    <row r="94" spans="1:12" ht="12.75">
      <c r="A94" s="9">
        <v>32319</v>
      </c>
      <c r="B94" s="10" t="s">
        <v>46</v>
      </c>
      <c r="C94" s="5">
        <v>0</v>
      </c>
      <c r="D94" s="24">
        <v>3000</v>
      </c>
      <c r="E94" s="24"/>
      <c r="F94" s="24"/>
      <c r="G94" s="24"/>
      <c r="H94" s="24"/>
      <c r="I94" s="24">
        <v>14000</v>
      </c>
      <c r="J94" s="3">
        <v>0</v>
      </c>
      <c r="K94" s="24"/>
      <c r="L94" s="32"/>
    </row>
    <row r="95" spans="1:12" ht="13.5">
      <c r="A95" s="11">
        <v>3231</v>
      </c>
      <c r="B95" s="17" t="s">
        <v>47</v>
      </c>
      <c r="C95" s="20">
        <f aca="true" t="shared" si="24" ref="C95:K95">SUM(C92:C94)</f>
        <v>0</v>
      </c>
      <c r="D95" s="20">
        <f t="shared" si="24"/>
        <v>24000</v>
      </c>
      <c r="E95" s="20">
        <f t="shared" si="24"/>
        <v>0</v>
      </c>
      <c r="F95" s="20">
        <f t="shared" si="24"/>
        <v>0</v>
      </c>
      <c r="G95" s="20">
        <f t="shared" si="24"/>
        <v>0</v>
      </c>
      <c r="H95" s="20">
        <f t="shared" si="24"/>
        <v>0</v>
      </c>
      <c r="I95" s="20">
        <f t="shared" si="24"/>
        <v>14000</v>
      </c>
      <c r="J95" s="20">
        <f t="shared" si="24"/>
        <v>0</v>
      </c>
      <c r="K95" s="20">
        <f t="shared" si="24"/>
        <v>0</v>
      </c>
      <c r="L95" s="32"/>
    </row>
    <row r="96" spans="1:12" ht="12.75">
      <c r="A96" s="9">
        <v>32321</v>
      </c>
      <c r="B96" s="10" t="s">
        <v>48</v>
      </c>
      <c r="C96" s="5">
        <v>0</v>
      </c>
      <c r="D96" s="24">
        <v>0</v>
      </c>
      <c r="E96" s="24"/>
      <c r="F96" s="24"/>
      <c r="G96" s="24"/>
      <c r="H96" s="24"/>
      <c r="I96" s="24"/>
      <c r="J96" s="3"/>
      <c r="K96" s="24"/>
      <c r="L96" s="32"/>
    </row>
    <row r="97" spans="1:12" ht="12.75">
      <c r="A97" s="9">
        <v>32322</v>
      </c>
      <c r="B97" s="10" t="s">
        <v>150</v>
      </c>
      <c r="C97" s="5">
        <v>0</v>
      </c>
      <c r="D97" s="24">
        <v>23000</v>
      </c>
      <c r="E97" s="24"/>
      <c r="F97" s="24"/>
      <c r="G97" s="24">
        <v>5000</v>
      </c>
      <c r="H97" s="24"/>
      <c r="I97" s="24"/>
      <c r="J97" s="3">
        <v>0</v>
      </c>
      <c r="K97" s="24"/>
      <c r="L97" s="32"/>
    </row>
    <row r="98" spans="1:12" ht="12.75">
      <c r="A98" s="9">
        <v>32329</v>
      </c>
      <c r="B98" s="10" t="s">
        <v>49</v>
      </c>
      <c r="C98" s="5">
        <v>0</v>
      </c>
      <c r="D98" s="24">
        <v>4000</v>
      </c>
      <c r="E98" s="24"/>
      <c r="F98" s="24"/>
      <c r="G98" s="24"/>
      <c r="H98" s="24">
        <v>3000</v>
      </c>
      <c r="I98" s="24"/>
      <c r="J98" s="3">
        <v>0</v>
      </c>
      <c r="K98" s="24"/>
      <c r="L98" s="32"/>
    </row>
    <row r="99" spans="1:12" ht="13.5">
      <c r="A99" s="11">
        <v>3232</v>
      </c>
      <c r="B99" s="17" t="s">
        <v>50</v>
      </c>
      <c r="C99" s="20">
        <f aca="true" t="shared" si="25" ref="C99:K99">SUM(C96+C98+C97)</f>
        <v>0</v>
      </c>
      <c r="D99" s="20">
        <f t="shared" si="25"/>
        <v>27000</v>
      </c>
      <c r="E99" s="20">
        <f t="shared" si="25"/>
        <v>0</v>
      </c>
      <c r="F99" s="20">
        <f t="shared" si="25"/>
        <v>0</v>
      </c>
      <c r="G99" s="20">
        <f t="shared" si="25"/>
        <v>5000</v>
      </c>
      <c r="H99" s="20">
        <f t="shared" si="25"/>
        <v>3000</v>
      </c>
      <c r="I99" s="20">
        <f t="shared" si="25"/>
        <v>0</v>
      </c>
      <c r="J99" s="20">
        <f t="shared" si="25"/>
        <v>0</v>
      </c>
      <c r="K99" s="20">
        <f t="shared" si="25"/>
        <v>0</v>
      </c>
      <c r="L99" s="32"/>
    </row>
    <row r="100" spans="1:12" ht="12.75">
      <c r="A100" s="9">
        <v>32332</v>
      </c>
      <c r="B100" s="10" t="s">
        <v>51</v>
      </c>
      <c r="C100" s="5">
        <v>0</v>
      </c>
      <c r="D100" s="24">
        <v>1700</v>
      </c>
      <c r="E100" s="24"/>
      <c r="F100" s="24"/>
      <c r="G100" s="24"/>
      <c r="H100" s="24"/>
      <c r="I100" s="24"/>
      <c r="J100" s="3"/>
      <c r="K100" s="24"/>
      <c r="L100" s="32"/>
    </row>
    <row r="101" spans="1:12" ht="12.75">
      <c r="A101" s="9">
        <v>32333</v>
      </c>
      <c r="B101" s="10" t="s">
        <v>52</v>
      </c>
      <c r="C101" s="5"/>
      <c r="D101" s="24"/>
      <c r="E101" s="24"/>
      <c r="F101" s="24"/>
      <c r="G101" s="24"/>
      <c r="H101" s="24"/>
      <c r="I101" s="24"/>
      <c r="J101" s="3"/>
      <c r="K101" s="24"/>
      <c r="L101" s="32"/>
    </row>
    <row r="102" spans="1:12" ht="12.75">
      <c r="A102" s="9">
        <v>32334</v>
      </c>
      <c r="B102" s="10" t="s">
        <v>53</v>
      </c>
      <c r="C102" s="5">
        <v>0</v>
      </c>
      <c r="D102" s="24"/>
      <c r="E102" s="24"/>
      <c r="F102" s="24"/>
      <c r="G102" s="24"/>
      <c r="H102" s="24"/>
      <c r="I102" s="24"/>
      <c r="J102" s="3"/>
      <c r="K102" s="24"/>
      <c r="L102" s="32"/>
    </row>
    <row r="103" spans="1:12" ht="12.75">
      <c r="A103" s="9">
        <v>32339</v>
      </c>
      <c r="B103" s="10" t="s">
        <v>54</v>
      </c>
      <c r="C103" s="5">
        <v>0</v>
      </c>
      <c r="D103" s="24">
        <v>1000</v>
      </c>
      <c r="E103" s="24"/>
      <c r="F103" s="24"/>
      <c r="G103" s="24"/>
      <c r="H103" s="24"/>
      <c r="I103" s="24"/>
      <c r="J103" s="3"/>
      <c r="K103" s="24"/>
      <c r="L103" s="32"/>
    </row>
    <row r="104" spans="1:12" ht="13.5">
      <c r="A104" s="11">
        <v>3233</v>
      </c>
      <c r="B104" s="17" t="s">
        <v>55</v>
      </c>
      <c r="C104" s="20">
        <f aca="true" t="shared" si="26" ref="C104:K104">SUM(C100:C103)</f>
        <v>0</v>
      </c>
      <c r="D104" s="20">
        <f t="shared" si="26"/>
        <v>2700</v>
      </c>
      <c r="E104" s="20">
        <f t="shared" si="26"/>
        <v>0</v>
      </c>
      <c r="F104" s="20">
        <f t="shared" si="26"/>
        <v>0</v>
      </c>
      <c r="G104" s="20">
        <f t="shared" si="26"/>
        <v>0</v>
      </c>
      <c r="H104" s="20">
        <f t="shared" si="26"/>
        <v>0</v>
      </c>
      <c r="I104" s="20">
        <f t="shared" si="26"/>
        <v>0</v>
      </c>
      <c r="J104" s="20">
        <f t="shared" si="26"/>
        <v>0</v>
      </c>
      <c r="K104" s="20">
        <f t="shared" si="26"/>
        <v>0</v>
      </c>
      <c r="L104" s="32"/>
    </row>
    <row r="105" spans="1:12" ht="12.75">
      <c r="A105" s="9">
        <v>32341</v>
      </c>
      <c r="B105" s="10" t="s">
        <v>56</v>
      </c>
      <c r="C105" s="5">
        <v>0</v>
      </c>
      <c r="D105" s="24">
        <v>4500</v>
      </c>
      <c r="E105" s="24"/>
      <c r="F105" s="24"/>
      <c r="G105" s="24"/>
      <c r="H105" s="24"/>
      <c r="I105" s="24"/>
      <c r="J105" s="3"/>
      <c r="K105" s="24"/>
      <c r="L105" s="32"/>
    </row>
    <row r="106" spans="1:12" ht="12.75">
      <c r="A106" s="59">
        <v>32342</v>
      </c>
      <c r="B106" s="60" t="s">
        <v>57</v>
      </c>
      <c r="C106" s="61">
        <v>0</v>
      </c>
      <c r="D106" s="49">
        <v>21500</v>
      </c>
      <c r="E106" s="49"/>
      <c r="F106" s="49"/>
      <c r="G106" s="49"/>
      <c r="H106" s="49"/>
      <c r="I106" s="49"/>
      <c r="J106" s="50"/>
      <c r="K106" s="49"/>
      <c r="L106" s="32"/>
    </row>
    <row r="107" spans="1:12" ht="12.75">
      <c r="A107" s="27"/>
      <c r="B107" s="28"/>
      <c r="C107" s="62"/>
      <c r="D107" s="39"/>
      <c r="E107" s="39"/>
      <c r="F107" s="35"/>
      <c r="G107" s="36"/>
      <c r="H107" s="51" t="s">
        <v>154</v>
      </c>
      <c r="I107" s="36"/>
      <c r="J107" s="40"/>
      <c r="K107" s="39"/>
      <c r="L107" s="32"/>
    </row>
    <row r="108" spans="1:12" ht="13.5">
      <c r="A108" s="11" t="s">
        <v>0</v>
      </c>
      <c r="B108" s="21" t="s">
        <v>1</v>
      </c>
      <c r="C108" s="11" t="s">
        <v>151</v>
      </c>
      <c r="D108" s="20" t="s">
        <v>152</v>
      </c>
      <c r="E108" s="20" t="s">
        <v>153</v>
      </c>
      <c r="F108" s="43" t="s">
        <v>161</v>
      </c>
      <c r="G108" s="43" t="s">
        <v>162</v>
      </c>
      <c r="H108" s="43" t="s">
        <v>163</v>
      </c>
      <c r="I108" s="43" t="s">
        <v>164</v>
      </c>
      <c r="J108" s="44" t="s">
        <v>165</v>
      </c>
      <c r="K108" s="45" t="s">
        <v>155</v>
      </c>
      <c r="L108" s="32"/>
    </row>
    <row r="109" spans="1:12" ht="12.75">
      <c r="A109" s="9">
        <v>32344</v>
      </c>
      <c r="B109" s="10" t="s">
        <v>58</v>
      </c>
      <c r="C109" s="5"/>
      <c r="D109" s="24"/>
      <c r="E109" s="24"/>
      <c r="F109" s="24"/>
      <c r="G109" s="24"/>
      <c r="H109" s="24"/>
      <c r="I109" s="24"/>
      <c r="J109" s="3"/>
      <c r="K109" s="24"/>
      <c r="L109" s="32"/>
    </row>
    <row r="110" spans="1:12" ht="12.75">
      <c r="A110" s="9">
        <v>32349</v>
      </c>
      <c r="B110" s="10" t="s">
        <v>61</v>
      </c>
      <c r="C110" s="5">
        <v>0</v>
      </c>
      <c r="D110" s="24">
        <v>2200</v>
      </c>
      <c r="E110" s="24"/>
      <c r="F110" s="24"/>
      <c r="G110" s="24"/>
      <c r="H110" s="24"/>
      <c r="I110" s="24"/>
      <c r="J110" s="3"/>
      <c r="K110" s="24"/>
      <c r="L110" s="32"/>
    </row>
    <row r="111" spans="1:12" ht="13.5">
      <c r="A111" s="11">
        <v>3234</v>
      </c>
      <c r="B111" s="17" t="s">
        <v>62</v>
      </c>
      <c r="C111" s="20">
        <f aca="true" t="shared" si="27" ref="C111:K111">SUM(C105:C110)</f>
        <v>0</v>
      </c>
      <c r="D111" s="20">
        <f t="shared" si="27"/>
        <v>28200</v>
      </c>
      <c r="E111" s="20">
        <f t="shared" si="27"/>
        <v>0</v>
      </c>
      <c r="F111" s="20">
        <f t="shared" si="27"/>
        <v>0</v>
      </c>
      <c r="G111" s="20">
        <f t="shared" si="27"/>
        <v>0</v>
      </c>
      <c r="H111" s="20">
        <f t="shared" si="27"/>
        <v>0</v>
      </c>
      <c r="I111" s="20">
        <f t="shared" si="27"/>
        <v>0</v>
      </c>
      <c r="J111" s="20">
        <f t="shared" si="27"/>
        <v>0</v>
      </c>
      <c r="K111" s="20">
        <f t="shared" si="27"/>
        <v>0</v>
      </c>
      <c r="L111" s="32"/>
    </row>
    <row r="112" spans="1:12" ht="12.75">
      <c r="A112" s="11">
        <v>32352</v>
      </c>
      <c r="B112" s="12" t="s">
        <v>63</v>
      </c>
      <c r="C112" s="20">
        <v>0</v>
      </c>
      <c r="D112" s="24">
        <v>61370</v>
      </c>
      <c r="E112" s="24"/>
      <c r="F112" s="24"/>
      <c r="G112" s="24"/>
      <c r="H112" s="24"/>
      <c r="I112" s="24"/>
      <c r="J112" s="3"/>
      <c r="K112" s="24"/>
      <c r="L112" s="32"/>
    </row>
    <row r="113" spans="1:12" ht="12.75">
      <c r="A113" s="11">
        <v>32361</v>
      </c>
      <c r="B113" s="12" t="s">
        <v>64</v>
      </c>
      <c r="C113" s="20">
        <v>0</v>
      </c>
      <c r="D113" s="24">
        <v>5600</v>
      </c>
      <c r="E113" s="24"/>
      <c r="F113" s="24"/>
      <c r="G113" s="24"/>
      <c r="H113" s="24"/>
      <c r="I113" s="24"/>
      <c r="J113" s="3"/>
      <c r="K113" s="24"/>
      <c r="L113" s="32"/>
    </row>
    <row r="114" spans="1:12" ht="12.75">
      <c r="A114" s="9">
        <v>32371</v>
      </c>
      <c r="B114" s="10" t="s">
        <v>65</v>
      </c>
      <c r="C114" s="5"/>
      <c r="D114" s="24"/>
      <c r="E114" s="24"/>
      <c r="F114" s="24"/>
      <c r="G114" s="24"/>
      <c r="H114" s="24"/>
      <c r="I114" s="24"/>
      <c r="J114" s="3"/>
      <c r="K114" s="24"/>
      <c r="L114" s="32"/>
    </row>
    <row r="115" spans="1:12" ht="12.75">
      <c r="A115" s="9">
        <v>32372</v>
      </c>
      <c r="B115" s="10" t="s">
        <v>139</v>
      </c>
      <c r="C115" s="5">
        <v>0</v>
      </c>
      <c r="D115" s="24">
        <v>830</v>
      </c>
      <c r="E115" s="24"/>
      <c r="F115" s="24"/>
      <c r="G115" s="24"/>
      <c r="H115" s="24"/>
      <c r="I115" s="24"/>
      <c r="J115" s="3"/>
      <c r="K115" s="24"/>
      <c r="L115" s="32"/>
    </row>
    <row r="116" spans="1:12" ht="12.75">
      <c r="A116" s="9">
        <v>32373</v>
      </c>
      <c r="B116" s="10" t="s">
        <v>66</v>
      </c>
      <c r="C116" s="5"/>
      <c r="D116" s="24"/>
      <c r="E116" s="24"/>
      <c r="F116" s="24"/>
      <c r="G116" s="24"/>
      <c r="H116" s="24"/>
      <c r="I116" s="24"/>
      <c r="J116" s="3"/>
      <c r="K116" s="24"/>
      <c r="L116" s="32"/>
    </row>
    <row r="117" spans="1:12" ht="12.75">
      <c r="A117" s="9">
        <v>32374</v>
      </c>
      <c r="B117" s="10" t="s">
        <v>67</v>
      </c>
      <c r="C117" s="5"/>
      <c r="D117" s="24"/>
      <c r="E117" s="24"/>
      <c r="F117" s="24"/>
      <c r="G117" s="24"/>
      <c r="H117" s="24"/>
      <c r="I117" s="24"/>
      <c r="J117" s="3"/>
      <c r="K117" s="24"/>
      <c r="L117" s="32"/>
    </row>
    <row r="118" spans="1:12" ht="12.75">
      <c r="A118" s="9">
        <v>32375</v>
      </c>
      <c r="B118" s="10" t="s">
        <v>68</v>
      </c>
      <c r="C118" s="5"/>
      <c r="D118" s="24"/>
      <c r="E118" s="24"/>
      <c r="F118" s="24"/>
      <c r="G118" s="24"/>
      <c r="H118" s="24"/>
      <c r="I118" s="24"/>
      <c r="J118" s="3"/>
      <c r="K118" s="24"/>
      <c r="L118" s="32"/>
    </row>
    <row r="119" spans="1:12" ht="12.75">
      <c r="A119" s="9">
        <v>32379</v>
      </c>
      <c r="B119" s="10" t="s">
        <v>69</v>
      </c>
      <c r="C119" s="5">
        <v>0</v>
      </c>
      <c r="D119" s="24">
        <v>400</v>
      </c>
      <c r="E119" s="24"/>
      <c r="F119" s="24"/>
      <c r="G119" s="24"/>
      <c r="H119" s="24"/>
      <c r="I119" s="24">
        <v>12000</v>
      </c>
      <c r="J119" s="3">
        <v>0</v>
      </c>
      <c r="K119" s="24"/>
      <c r="L119" s="32"/>
    </row>
    <row r="120" spans="1:12" ht="13.5">
      <c r="A120" s="11">
        <v>3237</v>
      </c>
      <c r="B120" s="17" t="s">
        <v>70</v>
      </c>
      <c r="C120" s="20">
        <f aca="true" t="shared" si="28" ref="C120:K120">SUM(C114:C119)</f>
        <v>0</v>
      </c>
      <c r="D120" s="20">
        <f t="shared" si="28"/>
        <v>1230</v>
      </c>
      <c r="E120" s="20">
        <f t="shared" si="28"/>
        <v>0</v>
      </c>
      <c r="F120" s="20">
        <f t="shared" si="28"/>
        <v>0</v>
      </c>
      <c r="G120" s="20">
        <f t="shared" si="28"/>
        <v>0</v>
      </c>
      <c r="H120" s="20">
        <f t="shared" si="28"/>
        <v>0</v>
      </c>
      <c r="I120" s="20">
        <f t="shared" si="28"/>
        <v>12000</v>
      </c>
      <c r="J120" s="20">
        <f t="shared" si="28"/>
        <v>0</v>
      </c>
      <c r="K120" s="20">
        <f t="shared" si="28"/>
        <v>0</v>
      </c>
      <c r="L120" s="32"/>
    </row>
    <row r="121" spans="1:12" ht="12.75">
      <c r="A121" s="9">
        <v>32381</v>
      </c>
      <c r="B121" s="10" t="s">
        <v>71</v>
      </c>
      <c r="C121" s="5"/>
      <c r="D121" s="24">
        <v>2750</v>
      </c>
      <c r="E121" s="24"/>
      <c r="F121" s="24"/>
      <c r="G121" s="24"/>
      <c r="H121" s="24"/>
      <c r="I121" s="24"/>
      <c r="J121" s="3"/>
      <c r="K121" s="24"/>
      <c r="L121" s="32"/>
    </row>
    <row r="122" spans="1:12" ht="12.75">
      <c r="A122" s="9">
        <v>32382</v>
      </c>
      <c r="B122" s="10" t="s">
        <v>72</v>
      </c>
      <c r="C122" s="5">
        <v>0</v>
      </c>
      <c r="D122" s="24"/>
      <c r="E122" s="24"/>
      <c r="F122" s="24"/>
      <c r="G122" s="24"/>
      <c r="H122" s="24"/>
      <c r="I122" s="24"/>
      <c r="J122" s="3"/>
      <c r="K122" s="24"/>
      <c r="L122" s="32"/>
    </row>
    <row r="123" spans="1:12" ht="12.75">
      <c r="A123" s="9">
        <v>32389</v>
      </c>
      <c r="B123" s="10" t="s">
        <v>73</v>
      </c>
      <c r="C123" s="5">
        <v>0</v>
      </c>
      <c r="D123" s="24">
        <v>5000</v>
      </c>
      <c r="E123" s="24"/>
      <c r="F123" s="24"/>
      <c r="G123" s="24"/>
      <c r="H123" s="24"/>
      <c r="I123" s="24"/>
      <c r="J123" s="3"/>
      <c r="K123" s="24"/>
      <c r="L123" s="32"/>
    </row>
    <row r="124" spans="1:12" ht="13.5">
      <c r="A124" s="11">
        <v>3238</v>
      </c>
      <c r="B124" s="17" t="s">
        <v>74</v>
      </c>
      <c r="C124" s="20">
        <f aca="true" t="shared" si="29" ref="C124:K124">SUM(C121:C123)</f>
        <v>0</v>
      </c>
      <c r="D124" s="20">
        <f t="shared" si="29"/>
        <v>7750</v>
      </c>
      <c r="E124" s="20">
        <f t="shared" si="29"/>
        <v>0</v>
      </c>
      <c r="F124" s="20">
        <f t="shared" si="29"/>
        <v>0</v>
      </c>
      <c r="G124" s="20">
        <f t="shared" si="29"/>
        <v>0</v>
      </c>
      <c r="H124" s="20">
        <f t="shared" si="29"/>
        <v>0</v>
      </c>
      <c r="I124" s="20">
        <f t="shared" si="29"/>
        <v>0</v>
      </c>
      <c r="J124" s="20">
        <f t="shared" si="29"/>
        <v>0</v>
      </c>
      <c r="K124" s="20">
        <f t="shared" si="29"/>
        <v>0</v>
      </c>
      <c r="L124" s="32"/>
    </row>
    <row r="125" spans="1:12" ht="12.75">
      <c r="A125" s="9">
        <v>32391</v>
      </c>
      <c r="B125" s="10" t="s">
        <v>75</v>
      </c>
      <c r="C125" s="5">
        <v>0</v>
      </c>
      <c r="D125" s="24">
        <v>2800</v>
      </c>
      <c r="E125" s="24"/>
      <c r="F125" s="24"/>
      <c r="G125" s="24"/>
      <c r="H125" s="24"/>
      <c r="I125" s="24"/>
      <c r="J125" s="3"/>
      <c r="K125" s="24"/>
      <c r="L125" s="32"/>
    </row>
    <row r="126" spans="1:12" ht="12.75">
      <c r="A126" s="9">
        <v>32392</v>
      </c>
      <c r="B126" s="10" t="s">
        <v>76</v>
      </c>
      <c r="C126" s="5">
        <v>0</v>
      </c>
      <c r="D126" s="24"/>
      <c r="E126" s="24"/>
      <c r="F126" s="24"/>
      <c r="G126" s="24"/>
      <c r="H126" s="24"/>
      <c r="I126" s="24"/>
      <c r="J126" s="3"/>
      <c r="K126" s="24"/>
      <c r="L126" s="32"/>
    </row>
    <row r="127" spans="1:12" ht="12.75">
      <c r="A127" s="9">
        <v>32393</v>
      </c>
      <c r="B127" s="10" t="s">
        <v>77</v>
      </c>
      <c r="C127" s="5">
        <v>0</v>
      </c>
      <c r="D127" s="24">
        <v>500</v>
      </c>
      <c r="E127" s="24"/>
      <c r="F127" s="24"/>
      <c r="G127" s="24"/>
      <c r="H127" s="24"/>
      <c r="I127" s="24"/>
      <c r="J127" s="3"/>
      <c r="K127" s="24"/>
      <c r="L127" s="32"/>
    </row>
    <row r="128" spans="1:12" ht="12.75">
      <c r="A128" s="9">
        <v>32395</v>
      </c>
      <c r="B128" s="10" t="s">
        <v>59</v>
      </c>
      <c r="C128" s="5">
        <v>0</v>
      </c>
      <c r="D128" s="24">
        <v>3000</v>
      </c>
      <c r="E128" s="24"/>
      <c r="F128" s="24"/>
      <c r="G128" s="24"/>
      <c r="H128" s="24"/>
      <c r="I128" s="24"/>
      <c r="J128" s="3"/>
      <c r="K128" s="24"/>
      <c r="L128" s="32"/>
    </row>
    <row r="129" spans="1:12" ht="12.75">
      <c r="A129" s="9">
        <v>32396</v>
      </c>
      <c r="B129" s="15" t="s">
        <v>60</v>
      </c>
      <c r="C129" s="5">
        <v>0</v>
      </c>
      <c r="D129" s="24">
        <v>20550</v>
      </c>
      <c r="E129" s="24"/>
      <c r="F129" s="24"/>
      <c r="G129" s="24"/>
      <c r="H129" s="24"/>
      <c r="I129" s="24"/>
      <c r="J129" s="3"/>
      <c r="K129" s="24"/>
      <c r="L129" s="32"/>
    </row>
    <row r="130" spans="1:12" ht="12.75">
      <c r="A130" s="9">
        <v>32399</v>
      </c>
      <c r="B130" s="15" t="s">
        <v>78</v>
      </c>
      <c r="C130" s="5">
        <v>0</v>
      </c>
      <c r="D130" s="24">
        <v>2800</v>
      </c>
      <c r="E130" s="24"/>
      <c r="F130" s="24"/>
      <c r="G130" s="24"/>
      <c r="H130" s="24"/>
      <c r="I130" s="24"/>
      <c r="J130" s="3"/>
      <c r="K130" s="24"/>
      <c r="L130" s="32"/>
    </row>
    <row r="131" spans="1:12" ht="13.5">
      <c r="A131" s="11">
        <v>3239</v>
      </c>
      <c r="B131" s="17" t="s">
        <v>78</v>
      </c>
      <c r="C131" s="20">
        <f aca="true" t="shared" si="30" ref="C131:K131">SUM(C125:C130)</f>
        <v>0</v>
      </c>
      <c r="D131" s="20">
        <f t="shared" si="30"/>
        <v>29650</v>
      </c>
      <c r="E131" s="20">
        <f t="shared" si="30"/>
        <v>0</v>
      </c>
      <c r="F131" s="20">
        <f t="shared" si="30"/>
        <v>0</v>
      </c>
      <c r="G131" s="20">
        <f t="shared" si="30"/>
        <v>0</v>
      </c>
      <c r="H131" s="20">
        <f t="shared" si="30"/>
        <v>0</v>
      </c>
      <c r="I131" s="20">
        <f t="shared" si="30"/>
        <v>0</v>
      </c>
      <c r="J131" s="20">
        <f t="shared" si="30"/>
        <v>0</v>
      </c>
      <c r="K131" s="20">
        <f t="shared" si="30"/>
        <v>0</v>
      </c>
      <c r="L131" s="32"/>
    </row>
    <row r="132" spans="1:12" ht="13.5">
      <c r="A132" s="11">
        <v>323</v>
      </c>
      <c r="B132" s="17" t="s">
        <v>79</v>
      </c>
      <c r="C132" s="20">
        <f aca="true" t="shared" si="31" ref="C132:K132">SUM(C95+C99+C104+C111+C112+C113+C120+C124+C131)</f>
        <v>0</v>
      </c>
      <c r="D132" s="20">
        <f t="shared" si="31"/>
        <v>187500</v>
      </c>
      <c r="E132" s="20">
        <f t="shared" si="31"/>
        <v>0</v>
      </c>
      <c r="F132" s="20">
        <f t="shared" si="31"/>
        <v>0</v>
      </c>
      <c r="G132" s="20">
        <f t="shared" si="31"/>
        <v>5000</v>
      </c>
      <c r="H132" s="20">
        <f t="shared" si="31"/>
        <v>3000</v>
      </c>
      <c r="I132" s="20">
        <f t="shared" si="31"/>
        <v>26000</v>
      </c>
      <c r="J132" s="20">
        <f t="shared" si="31"/>
        <v>0</v>
      </c>
      <c r="K132" s="20">
        <f t="shared" si="31"/>
        <v>0</v>
      </c>
      <c r="L132" s="32"/>
    </row>
    <row r="133" spans="1:12" ht="12.75">
      <c r="A133" s="9">
        <v>32922</v>
      </c>
      <c r="B133" s="10" t="s">
        <v>125</v>
      </c>
      <c r="C133" s="5">
        <v>0</v>
      </c>
      <c r="D133" s="24">
        <v>7400</v>
      </c>
      <c r="E133" s="24"/>
      <c r="F133" s="24"/>
      <c r="G133" s="24"/>
      <c r="H133" s="24"/>
      <c r="I133" s="24"/>
      <c r="J133" s="3"/>
      <c r="K133" s="24"/>
      <c r="L133" s="32"/>
    </row>
    <row r="134" spans="1:12" ht="12.75">
      <c r="A134" s="9">
        <v>32923</v>
      </c>
      <c r="B134" s="10" t="s">
        <v>80</v>
      </c>
      <c r="C134" s="5">
        <v>0</v>
      </c>
      <c r="D134" s="24"/>
      <c r="E134" s="24"/>
      <c r="F134" s="24"/>
      <c r="G134" s="24"/>
      <c r="H134" s="24"/>
      <c r="I134" s="24">
        <v>8000</v>
      </c>
      <c r="J134" s="3">
        <v>0</v>
      </c>
      <c r="K134" s="24"/>
      <c r="L134" s="32"/>
    </row>
    <row r="135" spans="1:12" ht="12.75">
      <c r="A135" s="11">
        <v>3292</v>
      </c>
      <c r="B135" s="10" t="s">
        <v>81</v>
      </c>
      <c r="C135" s="20">
        <f aca="true" t="shared" si="32" ref="C135:K135">C133+C134</f>
        <v>0</v>
      </c>
      <c r="D135" s="20">
        <f t="shared" si="32"/>
        <v>7400</v>
      </c>
      <c r="E135" s="20">
        <f t="shared" si="32"/>
        <v>0</v>
      </c>
      <c r="F135" s="20">
        <f t="shared" si="32"/>
        <v>0</v>
      </c>
      <c r="G135" s="20">
        <f t="shared" si="32"/>
        <v>0</v>
      </c>
      <c r="H135" s="20">
        <f t="shared" si="32"/>
        <v>0</v>
      </c>
      <c r="I135" s="20">
        <f t="shared" si="32"/>
        <v>8000</v>
      </c>
      <c r="J135" s="20">
        <f t="shared" si="32"/>
        <v>0</v>
      </c>
      <c r="K135" s="20">
        <f t="shared" si="32"/>
        <v>0</v>
      </c>
      <c r="L135" s="32"/>
    </row>
    <row r="136" spans="1:12" ht="13.5">
      <c r="A136" s="11">
        <v>32931</v>
      </c>
      <c r="B136" s="17" t="s">
        <v>82</v>
      </c>
      <c r="C136" s="20">
        <v>0</v>
      </c>
      <c r="D136" s="24">
        <v>2700</v>
      </c>
      <c r="E136" s="24"/>
      <c r="F136" s="24"/>
      <c r="G136" s="24"/>
      <c r="H136" s="24"/>
      <c r="I136" s="24"/>
      <c r="J136" s="3"/>
      <c r="K136" s="24"/>
      <c r="L136" s="32"/>
    </row>
    <row r="137" spans="1:12" ht="13.5">
      <c r="A137" s="11">
        <v>32941</v>
      </c>
      <c r="B137" s="17" t="s">
        <v>83</v>
      </c>
      <c r="C137" s="20">
        <v>0</v>
      </c>
      <c r="D137" s="24">
        <v>500</v>
      </c>
      <c r="E137" s="24"/>
      <c r="F137" s="24"/>
      <c r="G137" s="24"/>
      <c r="H137" s="24"/>
      <c r="I137" s="24"/>
      <c r="J137" s="3"/>
      <c r="K137" s="24"/>
      <c r="L137" s="32"/>
    </row>
    <row r="138" spans="1:12" ht="13.5">
      <c r="A138" s="13">
        <v>32951</v>
      </c>
      <c r="B138" s="18" t="s">
        <v>126</v>
      </c>
      <c r="C138" s="20"/>
      <c r="D138" s="24"/>
      <c r="E138" s="24"/>
      <c r="F138" s="24"/>
      <c r="G138" s="24"/>
      <c r="H138" s="24"/>
      <c r="I138" s="24"/>
      <c r="J138" s="3"/>
      <c r="K138" s="24"/>
      <c r="L138" s="32"/>
    </row>
    <row r="139" spans="1:12" ht="13.5">
      <c r="A139" s="13">
        <v>32952</v>
      </c>
      <c r="B139" s="26" t="s">
        <v>127</v>
      </c>
      <c r="C139" s="20">
        <v>0</v>
      </c>
      <c r="D139" s="24">
        <v>250</v>
      </c>
      <c r="E139" s="24"/>
      <c r="F139" s="24"/>
      <c r="G139" s="24"/>
      <c r="H139" s="24"/>
      <c r="I139" s="24"/>
      <c r="J139" s="3"/>
      <c r="K139" s="24"/>
      <c r="L139" s="32"/>
    </row>
    <row r="140" spans="1:12" ht="13.5">
      <c r="A140" s="13">
        <v>32953</v>
      </c>
      <c r="B140" s="26" t="s">
        <v>128</v>
      </c>
      <c r="C140" s="20">
        <v>0</v>
      </c>
      <c r="D140" s="24">
        <v>1000</v>
      </c>
      <c r="E140" s="24"/>
      <c r="F140" s="24"/>
      <c r="G140" s="24"/>
      <c r="H140" s="24"/>
      <c r="I140" s="24"/>
      <c r="J140" s="3"/>
      <c r="K140" s="24"/>
      <c r="L140" s="32"/>
    </row>
    <row r="141" spans="1:12" ht="13.5">
      <c r="A141" s="63">
        <v>32954</v>
      </c>
      <c r="B141" s="64" t="s">
        <v>129</v>
      </c>
      <c r="C141" s="53">
        <v>0</v>
      </c>
      <c r="D141" s="49">
        <v>100</v>
      </c>
      <c r="E141" s="49"/>
      <c r="F141" s="49"/>
      <c r="G141" s="49"/>
      <c r="H141" s="49"/>
      <c r="I141" s="49"/>
      <c r="J141" s="50"/>
      <c r="K141" s="49"/>
      <c r="L141" s="32"/>
    </row>
    <row r="142" spans="1:12" ht="13.5">
      <c r="A142" s="54"/>
      <c r="B142" s="65"/>
      <c r="C142" s="56"/>
      <c r="D142" s="39"/>
      <c r="E142" s="39"/>
      <c r="F142" s="35"/>
      <c r="G142" s="36"/>
      <c r="H142" s="51" t="s">
        <v>154</v>
      </c>
      <c r="I142" s="36"/>
      <c r="J142" s="40"/>
      <c r="K142" s="39"/>
      <c r="L142" s="32"/>
    </row>
    <row r="143" spans="1:12" ht="13.5">
      <c r="A143" s="11" t="s">
        <v>0</v>
      </c>
      <c r="B143" s="21" t="s">
        <v>1</v>
      </c>
      <c r="C143" s="11" t="s">
        <v>151</v>
      </c>
      <c r="D143" s="20" t="s">
        <v>152</v>
      </c>
      <c r="E143" s="20" t="s">
        <v>153</v>
      </c>
      <c r="F143" s="43" t="s">
        <v>161</v>
      </c>
      <c r="G143" s="43" t="s">
        <v>162</v>
      </c>
      <c r="H143" s="43" t="s">
        <v>163</v>
      </c>
      <c r="I143" s="43" t="s">
        <v>164</v>
      </c>
      <c r="J143" s="44" t="s">
        <v>165</v>
      </c>
      <c r="K143" s="45" t="s">
        <v>155</v>
      </c>
      <c r="L143" s="32"/>
    </row>
    <row r="144" spans="1:12" ht="13.5">
      <c r="A144" s="13">
        <v>32955</v>
      </c>
      <c r="B144" s="26" t="s">
        <v>131</v>
      </c>
      <c r="C144" s="20">
        <v>11500</v>
      </c>
      <c r="D144" s="24"/>
      <c r="E144" s="24"/>
      <c r="F144" s="24"/>
      <c r="G144" s="24"/>
      <c r="H144" s="24"/>
      <c r="I144" s="24"/>
      <c r="J144" s="3"/>
      <c r="K144" s="24"/>
      <c r="L144" s="32"/>
    </row>
    <row r="145" spans="1:12" ht="13.5">
      <c r="A145" s="13">
        <v>3295</v>
      </c>
      <c r="B145" s="26" t="s">
        <v>130</v>
      </c>
      <c r="C145" s="20">
        <f aca="true" t="shared" si="33" ref="C145:K145">SUM(C138:C144)</f>
        <v>11500</v>
      </c>
      <c r="D145" s="20">
        <f t="shared" si="33"/>
        <v>1350</v>
      </c>
      <c r="E145" s="20">
        <f t="shared" si="33"/>
        <v>0</v>
      </c>
      <c r="F145" s="20">
        <f t="shared" si="33"/>
        <v>0</v>
      </c>
      <c r="G145" s="20">
        <f t="shared" si="33"/>
        <v>0</v>
      </c>
      <c r="H145" s="20">
        <f t="shared" si="33"/>
        <v>0</v>
      </c>
      <c r="I145" s="20">
        <f t="shared" si="33"/>
        <v>0</v>
      </c>
      <c r="J145" s="20">
        <f t="shared" si="33"/>
        <v>0</v>
      </c>
      <c r="K145" s="20">
        <f t="shared" si="33"/>
        <v>0</v>
      </c>
      <c r="L145" s="32"/>
    </row>
    <row r="146" spans="1:12" ht="12.75">
      <c r="A146" s="14">
        <v>32992</v>
      </c>
      <c r="B146" s="15" t="s">
        <v>84</v>
      </c>
      <c r="C146" s="5">
        <v>0</v>
      </c>
      <c r="D146" s="24"/>
      <c r="E146" s="24"/>
      <c r="F146" s="24"/>
      <c r="G146" s="24"/>
      <c r="H146" s="24"/>
      <c r="I146" s="24"/>
      <c r="J146" s="3"/>
      <c r="K146" s="24"/>
      <c r="L146" s="32"/>
    </row>
    <row r="147" spans="1:12" ht="12.75">
      <c r="A147" s="9">
        <v>32993</v>
      </c>
      <c r="B147" s="10" t="s">
        <v>85</v>
      </c>
      <c r="C147" s="5">
        <v>0</v>
      </c>
      <c r="D147" s="24"/>
      <c r="E147" s="24"/>
      <c r="F147" s="24"/>
      <c r="G147" s="24"/>
      <c r="H147" s="24"/>
      <c r="I147" s="24"/>
      <c r="J147" s="3"/>
      <c r="K147" s="24"/>
      <c r="L147" s="32"/>
    </row>
    <row r="148" spans="1:12" ht="12.75">
      <c r="A148" s="9">
        <v>32999</v>
      </c>
      <c r="B148" s="10" t="s">
        <v>86</v>
      </c>
      <c r="C148" s="5">
        <v>0</v>
      </c>
      <c r="D148" s="24">
        <v>2050</v>
      </c>
      <c r="E148" s="24"/>
      <c r="F148" s="24"/>
      <c r="G148" s="24"/>
      <c r="H148" s="24"/>
      <c r="I148" s="24">
        <v>5000</v>
      </c>
      <c r="J148" s="3">
        <v>0</v>
      </c>
      <c r="K148" s="24"/>
      <c r="L148" s="32"/>
    </row>
    <row r="149" spans="1:12" ht="12.75">
      <c r="A149" s="11">
        <v>3299</v>
      </c>
      <c r="B149" s="10" t="s">
        <v>86</v>
      </c>
      <c r="C149" s="20">
        <f aca="true" t="shared" si="34" ref="C149:K149">SUM(C146:C148)</f>
        <v>0</v>
      </c>
      <c r="D149" s="20">
        <f t="shared" si="34"/>
        <v>2050</v>
      </c>
      <c r="E149" s="20">
        <f t="shared" si="34"/>
        <v>0</v>
      </c>
      <c r="F149" s="20">
        <f t="shared" si="34"/>
        <v>0</v>
      </c>
      <c r="G149" s="20">
        <f t="shared" si="34"/>
        <v>0</v>
      </c>
      <c r="H149" s="20">
        <f t="shared" si="34"/>
        <v>0</v>
      </c>
      <c r="I149" s="20">
        <f t="shared" si="34"/>
        <v>5000</v>
      </c>
      <c r="J149" s="20">
        <f t="shared" si="34"/>
        <v>0</v>
      </c>
      <c r="K149" s="20">
        <f t="shared" si="34"/>
        <v>0</v>
      </c>
      <c r="L149" s="32"/>
    </row>
    <row r="150" spans="1:12" ht="13.5">
      <c r="A150" s="11">
        <v>329</v>
      </c>
      <c r="B150" s="17" t="s">
        <v>86</v>
      </c>
      <c r="C150" s="20">
        <f aca="true" t="shared" si="35" ref="C150:K150">C135+C136+C145+C149+C137</f>
        <v>11500</v>
      </c>
      <c r="D150" s="20">
        <f t="shared" si="35"/>
        <v>14000</v>
      </c>
      <c r="E150" s="20">
        <f t="shared" si="35"/>
        <v>0</v>
      </c>
      <c r="F150" s="20">
        <f t="shared" si="35"/>
        <v>0</v>
      </c>
      <c r="G150" s="20">
        <f t="shared" si="35"/>
        <v>0</v>
      </c>
      <c r="H150" s="20">
        <f t="shared" si="35"/>
        <v>0</v>
      </c>
      <c r="I150" s="20">
        <f t="shared" si="35"/>
        <v>13000</v>
      </c>
      <c r="J150" s="20">
        <f t="shared" si="35"/>
        <v>0</v>
      </c>
      <c r="K150" s="20">
        <f t="shared" si="35"/>
        <v>0</v>
      </c>
      <c r="L150" s="32"/>
    </row>
    <row r="151" spans="1:12" ht="12.75">
      <c r="A151" s="9">
        <v>34311</v>
      </c>
      <c r="B151" s="10" t="s">
        <v>87</v>
      </c>
      <c r="C151" s="5"/>
      <c r="D151" s="24">
        <v>1300</v>
      </c>
      <c r="E151" s="24"/>
      <c r="F151" s="24"/>
      <c r="G151" s="24"/>
      <c r="H151" s="24"/>
      <c r="I151" s="24"/>
      <c r="J151" s="3">
        <v>500</v>
      </c>
      <c r="K151" s="24"/>
      <c r="L151" s="32"/>
    </row>
    <row r="152" spans="1:12" ht="12.75">
      <c r="A152" s="9">
        <v>34312</v>
      </c>
      <c r="B152" s="10" t="s">
        <v>88</v>
      </c>
      <c r="C152" s="5">
        <v>0</v>
      </c>
      <c r="D152" s="24">
        <v>2700</v>
      </c>
      <c r="E152" s="24"/>
      <c r="F152" s="24"/>
      <c r="G152" s="24"/>
      <c r="H152" s="24"/>
      <c r="I152" s="24"/>
      <c r="J152" s="3">
        <v>500</v>
      </c>
      <c r="K152" s="24"/>
      <c r="L152" s="32"/>
    </row>
    <row r="153" spans="1:12" ht="13.5">
      <c r="A153" s="11">
        <v>3431</v>
      </c>
      <c r="B153" s="17" t="s">
        <v>89</v>
      </c>
      <c r="C153" s="20">
        <f aca="true" t="shared" si="36" ref="C153:K153">SUM(C151:C152)</f>
        <v>0</v>
      </c>
      <c r="D153" s="20">
        <f t="shared" si="36"/>
        <v>4000</v>
      </c>
      <c r="E153" s="20">
        <f t="shared" si="36"/>
        <v>0</v>
      </c>
      <c r="F153" s="20">
        <f t="shared" si="36"/>
        <v>0</v>
      </c>
      <c r="G153" s="20">
        <f t="shared" si="36"/>
        <v>0</v>
      </c>
      <c r="H153" s="20">
        <f t="shared" si="36"/>
        <v>0</v>
      </c>
      <c r="I153" s="20">
        <f t="shared" si="36"/>
        <v>0</v>
      </c>
      <c r="J153" s="20">
        <f t="shared" si="36"/>
        <v>1000</v>
      </c>
      <c r="K153" s="20">
        <f t="shared" si="36"/>
        <v>0</v>
      </c>
      <c r="L153" s="32"/>
    </row>
    <row r="154" spans="1:12" ht="12.75">
      <c r="A154" s="11">
        <v>34333</v>
      </c>
      <c r="B154" s="12" t="s">
        <v>90</v>
      </c>
      <c r="C154" s="5">
        <v>0</v>
      </c>
      <c r="D154" s="24">
        <v>1000</v>
      </c>
      <c r="E154" s="24"/>
      <c r="F154" s="24"/>
      <c r="G154" s="24"/>
      <c r="H154" s="24"/>
      <c r="I154" s="24"/>
      <c r="J154" s="3"/>
      <c r="K154" s="24"/>
      <c r="L154" s="32"/>
    </row>
    <row r="155" spans="1:12" ht="13.5">
      <c r="A155" s="11" t="s">
        <v>0</v>
      </c>
      <c r="B155" s="21" t="s">
        <v>1</v>
      </c>
      <c r="C155" s="11" t="s">
        <v>151</v>
      </c>
      <c r="D155" s="20" t="s">
        <v>152</v>
      </c>
      <c r="E155" s="20" t="s">
        <v>153</v>
      </c>
      <c r="F155" s="20"/>
      <c r="G155" s="20"/>
      <c r="H155" s="20"/>
      <c r="I155" s="20"/>
      <c r="J155" s="2" t="s">
        <v>154</v>
      </c>
      <c r="K155" s="45" t="s">
        <v>155</v>
      </c>
      <c r="L155" s="32"/>
    </row>
    <row r="156" spans="1:12" ht="12.75">
      <c r="A156" s="11">
        <v>34349</v>
      </c>
      <c r="B156" s="12" t="s">
        <v>91</v>
      </c>
      <c r="C156" s="5"/>
      <c r="D156" s="24"/>
      <c r="E156" s="24"/>
      <c r="F156" s="24"/>
      <c r="G156" s="24"/>
      <c r="H156" s="24"/>
      <c r="I156" s="24"/>
      <c r="J156" s="3"/>
      <c r="K156" s="24"/>
      <c r="L156" s="32"/>
    </row>
    <row r="157" spans="1:12" ht="13.5">
      <c r="A157" s="11">
        <v>343</v>
      </c>
      <c r="B157" s="17" t="s">
        <v>92</v>
      </c>
      <c r="C157" s="20">
        <f aca="true" t="shared" si="37" ref="C157:K157">SUM(C154:C156)+C153</f>
        <v>0</v>
      </c>
      <c r="D157" s="20">
        <f t="shared" si="37"/>
        <v>5000</v>
      </c>
      <c r="E157" s="20">
        <f t="shared" si="37"/>
        <v>0</v>
      </c>
      <c r="F157" s="20">
        <f t="shared" si="37"/>
        <v>0</v>
      </c>
      <c r="G157" s="20">
        <f t="shared" si="37"/>
        <v>0</v>
      </c>
      <c r="H157" s="20">
        <f t="shared" si="37"/>
        <v>0</v>
      </c>
      <c r="I157" s="20">
        <f t="shared" si="37"/>
        <v>0</v>
      </c>
      <c r="J157" s="20">
        <f t="shared" si="37"/>
        <v>1000</v>
      </c>
      <c r="K157" s="20">
        <f t="shared" si="37"/>
        <v>0</v>
      </c>
      <c r="L157" s="32"/>
    </row>
    <row r="158" spans="1:12" ht="12.75">
      <c r="A158" s="11">
        <v>37219</v>
      </c>
      <c r="B158" s="12" t="s">
        <v>93</v>
      </c>
      <c r="C158" s="5"/>
      <c r="D158" s="24"/>
      <c r="E158" s="24"/>
      <c r="F158" s="24"/>
      <c r="G158" s="24"/>
      <c r="H158" s="24"/>
      <c r="I158" s="24"/>
      <c r="J158" s="3"/>
      <c r="K158" s="24"/>
      <c r="L158" s="32"/>
    </row>
    <row r="159" spans="1:12" ht="12.75">
      <c r="A159" s="11">
        <v>38119</v>
      </c>
      <c r="B159" s="12" t="s">
        <v>94</v>
      </c>
      <c r="C159" s="5"/>
      <c r="D159" s="24"/>
      <c r="E159" s="24"/>
      <c r="F159" s="24"/>
      <c r="G159" s="24"/>
      <c r="H159" s="24"/>
      <c r="I159" s="24"/>
      <c r="J159" s="3"/>
      <c r="K159" s="24"/>
      <c r="L159" s="32"/>
    </row>
    <row r="160" spans="1:12" ht="13.5">
      <c r="A160" s="11">
        <v>3</v>
      </c>
      <c r="B160" s="17" t="s">
        <v>95</v>
      </c>
      <c r="C160" s="20">
        <f aca="true" t="shared" si="38" ref="C160:K160">C44+C52+C60+C74+C91+C132+C150+C157+C158+C159</f>
        <v>4660422</v>
      </c>
      <c r="D160" s="20">
        <f t="shared" si="38"/>
        <v>650000</v>
      </c>
      <c r="E160" s="20">
        <f t="shared" si="38"/>
        <v>19653</v>
      </c>
      <c r="F160" s="20">
        <f t="shared" si="38"/>
        <v>7465</v>
      </c>
      <c r="G160" s="20">
        <f t="shared" si="38"/>
        <v>37250</v>
      </c>
      <c r="H160" s="20">
        <f t="shared" si="38"/>
        <v>13000</v>
      </c>
      <c r="I160" s="20">
        <f t="shared" si="38"/>
        <v>49000</v>
      </c>
      <c r="J160" s="20">
        <f t="shared" si="38"/>
        <v>6000</v>
      </c>
      <c r="K160" s="20">
        <f t="shared" si="38"/>
        <v>24840</v>
      </c>
      <c r="L160" s="32"/>
    </row>
    <row r="161" spans="1:12" ht="13.5">
      <c r="A161" s="11"/>
      <c r="B161" s="17"/>
      <c r="C161" s="20"/>
      <c r="D161" s="24"/>
      <c r="E161" s="24"/>
      <c r="F161" s="24"/>
      <c r="G161" s="24"/>
      <c r="H161" s="24"/>
      <c r="I161" s="24"/>
      <c r="J161" s="3"/>
      <c r="K161" s="24"/>
      <c r="L161" s="32"/>
    </row>
    <row r="162" spans="1:12" ht="13.5">
      <c r="A162" s="11"/>
      <c r="B162" s="17"/>
      <c r="C162" s="20"/>
      <c r="D162" s="24"/>
      <c r="E162" s="24"/>
      <c r="F162" s="24"/>
      <c r="G162" s="24"/>
      <c r="H162" s="24"/>
      <c r="I162" s="24"/>
      <c r="J162" s="3"/>
      <c r="K162" s="24"/>
      <c r="L162" s="32"/>
    </row>
    <row r="163" spans="1:12" ht="12.75">
      <c r="A163" s="11">
        <v>421</v>
      </c>
      <c r="B163" s="12" t="s">
        <v>96</v>
      </c>
      <c r="C163" s="20"/>
      <c r="D163" s="24"/>
      <c r="E163" s="24"/>
      <c r="F163" s="24"/>
      <c r="G163" s="24"/>
      <c r="H163" s="24"/>
      <c r="I163" s="24"/>
      <c r="J163" s="3"/>
      <c r="K163" s="24"/>
      <c r="L163" s="32"/>
    </row>
    <row r="164" spans="1:12" ht="12.75">
      <c r="A164" s="9">
        <v>42211</v>
      </c>
      <c r="B164" s="10" t="s">
        <v>97</v>
      </c>
      <c r="C164" s="5">
        <v>0</v>
      </c>
      <c r="D164" s="24"/>
      <c r="E164" s="24"/>
      <c r="F164" s="24">
        <v>2535</v>
      </c>
      <c r="G164" s="24">
        <v>16465</v>
      </c>
      <c r="H164" s="24"/>
      <c r="I164" s="24"/>
      <c r="J164" s="3">
        <v>0</v>
      </c>
      <c r="K164" s="24"/>
      <c r="L164" s="32"/>
    </row>
    <row r="165" spans="1:12" ht="12.75">
      <c r="A165" s="9">
        <v>42212</v>
      </c>
      <c r="B165" s="10" t="s">
        <v>98</v>
      </c>
      <c r="C165" s="5"/>
      <c r="D165" s="24"/>
      <c r="E165" s="24"/>
      <c r="F165" s="24"/>
      <c r="G165" s="24">
        <v>4000</v>
      </c>
      <c r="H165" s="24"/>
      <c r="I165" s="24"/>
      <c r="J165" s="3">
        <v>0</v>
      </c>
      <c r="K165" s="24"/>
      <c r="L165" s="32"/>
    </row>
    <row r="166" spans="1:12" ht="13.5">
      <c r="A166" s="11">
        <v>4221</v>
      </c>
      <c r="B166" s="17" t="s">
        <v>99</v>
      </c>
      <c r="C166" s="20">
        <f aca="true" t="shared" si="39" ref="C166:K166">SUM(C164:C165)</f>
        <v>0</v>
      </c>
      <c r="D166" s="20">
        <f t="shared" si="39"/>
        <v>0</v>
      </c>
      <c r="E166" s="20">
        <f t="shared" si="39"/>
        <v>0</v>
      </c>
      <c r="F166" s="20">
        <f t="shared" si="39"/>
        <v>2535</v>
      </c>
      <c r="G166" s="20">
        <f t="shared" si="39"/>
        <v>20465</v>
      </c>
      <c r="H166" s="20">
        <f t="shared" si="39"/>
        <v>0</v>
      </c>
      <c r="I166" s="20">
        <f t="shared" si="39"/>
        <v>0</v>
      </c>
      <c r="J166" s="20">
        <f t="shared" si="39"/>
        <v>0</v>
      </c>
      <c r="K166" s="20">
        <f t="shared" si="39"/>
        <v>0</v>
      </c>
      <c r="L166" s="32"/>
    </row>
    <row r="167" spans="1:12" ht="12.75">
      <c r="A167" s="9">
        <v>42252</v>
      </c>
      <c r="B167" s="10" t="s">
        <v>113</v>
      </c>
      <c r="C167" s="5">
        <v>0</v>
      </c>
      <c r="D167" s="24"/>
      <c r="E167" s="24"/>
      <c r="F167" s="24"/>
      <c r="G167" s="24"/>
      <c r="H167" s="24"/>
      <c r="I167" s="24"/>
      <c r="J167" s="3"/>
      <c r="K167" s="24"/>
      <c r="L167" s="32"/>
    </row>
    <row r="168" spans="1:12" ht="13.5">
      <c r="A168" s="16">
        <v>4225</v>
      </c>
      <c r="B168" s="19" t="s">
        <v>113</v>
      </c>
      <c r="C168" s="20">
        <f aca="true" t="shared" si="40" ref="C168:K168">C167</f>
        <v>0</v>
      </c>
      <c r="D168" s="20">
        <f t="shared" si="40"/>
        <v>0</v>
      </c>
      <c r="E168" s="20">
        <f t="shared" si="40"/>
        <v>0</v>
      </c>
      <c r="F168" s="20">
        <f t="shared" si="40"/>
        <v>0</v>
      </c>
      <c r="G168" s="20">
        <f t="shared" si="40"/>
        <v>0</v>
      </c>
      <c r="H168" s="20">
        <f t="shared" si="40"/>
        <v>0</v>
      </c>
      <c r="I168" s="20">
        <f t="shared" si="40"/>
        <v>0</v>
      </c>
      <c r="J168" s="20">
        <f t="shared" si="40"/>
        <v>0</v>
      </c>
      <c r="K168" s="20">
        <f t="shared" si="40"/>
        <v>0</v>
      </c>
      <c r="L168" s="32"/>
    </row>
    <row r="169" spans="1:12" ht="12.75">
      <c r="A169" s="11">
        <v>42262</v>
      </c>
      <c r="B169" s="12" t="s">
        <v>100</v>
      </c>
      <c r="C169" s="5"/>
      <c r="D169" s="24"/>
      <c r="E169" s="24"/>
      <c r="F169" s="24"/>
      <c r="G169" s="24"/>
      <c r="H169" s="24"/>
      <c r="I169" s="24"/>
      <c r="J169" s="3"/>
      <c r="K169" s="24"/>
      <c r="L169" s="32"/>
    </row>
    <row r="170" spans="1:12" ht="12.75">
      <c r="A170" s="9">
        <v>42271</v>
      </c>
      <c r="B170" s="10" t="s">
        <v>114</v>
      </c>
      <c r="C170" s="5"/>
      <c r="D170" s="24"/>
      <c r="E170" s="24"/>
      <c r="F170" s="24"/>
      <c r="G170" s="24"/>
      <c r="H170" s="24"/>
      <c r="I170" s="24"/>
      <c r="J170" s="3"/>
      <c r="K170" s="24"/>
      <c r="L170" s="32"/>
    </row>
    <row r="171" spans="1:12" ht="12.75">
      <c r="A171" s="9">
        <v>42272</v>
      </c>
      <c r="B171" s="10" t="s">
        <v>115</v>
      </c>
      <c r="C171" s="5"/>
      <c r="D171" s="24"/>
      <c r="E171" s="24"/>
      <c r="F171" s="24"/>
      <c r="G171" s="24"/>
      <c r="H171" s="24"/>
      <c r="I171" s="24"/>
      <c r="J171" s="3"/>
      <c r="K171" s="24"/>
      <c r="L171" s="32"/>
    </row>
    <row r="172" spans="1:12" ht="12.75">
      <c r="A172" s="9">
        <v>42273</v>
      </c>
      <c r="B172" s="10" t="s">
        <v>101</v>
      </c>
      <c r="C172" s="5">
        <v>0</v>
      </c>
      <c r="D172" s="24"/>
      <c r="E172" s="24"/>
      <c r="F172" s="24"/>
      <c r="G172" s="24">
        <v>6285</v>
      </c>
      <c r="H172" s="24"/>
      <c r="I172" s="24"/>
      <c r="J172" s="3">
        <v>0</v>
      </c>
      <c r="K172" s="24"/>
      <c r="L172" s="32"/>
    </row>
    <row r="173" spans="1:12" ht="12.75">
      <c r="A173" s="9">
        <v>42274</v>
      </c>
      <c r="B173" s="10" t="s">
        <v>116</v>
      </c>
      <c r="C173" s="5"/>
      <c r="D173" s="24"/>
      <c r="E173" s="24"/>
      <c r="F173" s="24"/>
      <c r="G173" s="24"/>
      <c r="H173" s="24"/>
      <c r="I173" s="24"/>
      <c r="J173" s="3"/>
      <c r="K173" s="24"/>
      <c r="L173" s="32"/>
    </row>
    <row r="174" spans="1:12" ht="13.5">
      <c r="A174" s="11">
        <v>4227</v>
      </c>
      <c r="B174" s="17" t="s">
        <v>102</v>
      </c>
      <c r="C174" s="20">
        <f aca="true" t="shared" si="41" ref="C174:K174">SUM(C170:C173)</f>
        <v>0</v>
      </c>
      <c r="D174" s="20">
        <f t="shared" si="41"/>
        <v>0</v>
      </c>
      <c r="E174" s="20">
        <f t="shared" si="41"/>
        <v>0</v>
      </c>
      <c r="F174" s="20">
        <f t="shared" si="41"/>
        <v>0</v>
      </c>
      <c r="G174" s="20">
        <f t="shared" si="41"/>
        <v>6285</v>
      </c>
      <c r="H174" s="20">
        <f t="shared" si="41"/>
        <v>0</v>
      </c>
      <c r="I174" s="20">
        <f t="shared" si="41"/>
        <v>0</v>
      </c>
      <c r="J174" s="20">
        <f t="shared" si="41"/>
        <v>0</v>
      </c>
      <c r="K174" s="20">
        <f t="shared" si="41"/>
        <v>0</v>
      </c>
      <c r="L174" s="32"/>
    </row>
    <row r="175" spans="1:12" ht="13.5">
      <c r="A175" s="11">
        <v>422</v>
      </c>
      <c r="B175" s="17" t="s">
        <v>103</v>
      </c>
      <c r="C175" s="20">
        <f aca="true" t="shared" si="42" ref="C175:K175">C166+C168+C174</f>
        <v>0</v>
      </c>
      <c r="D175" s="20">
        <f t="shared" si="42"/>
        <v>0</v>
      </c>
      <c r="E175" s="20">
        <f t="shared" si="42"/>
        <v>0</v>
      </c>
      <c r="F175" s="20">
        <f t="shared" si="42"/>
        <v>2535</v>
      </c>
      <c r="G175" s="20">
        <f t="shared" si="42"/>
        <v>26750</v>
      </c>
      <c r="H175" s="20">
        <f t="shared" si="42"/>
        <v>0</v>
      </c>
      <c r="I175" s="20">
        <f t="shared" si="42"/>
        <v>0</v>
      </c>
      <c r="J175" s="20">
        <f t="shared" si="42"/>
        <v>0</v>
      </c>
      <c r="K175" s="20">
        <f t="shared" si="42"/>
        <v>0</v>
      </c>
      <c r="L175" s="32"/>
    </row>
    <row r="176" spans="1:12" ht="12.75">
      <c r="A176" s="59">
        <v>42411</v>
      </c>
      <c r="B176" s="60" t="s">
        <v>104</v>
      </c>
      <c r="C176" s="61">
        <v>0</v>
      </c>
      <c r="D176" s="49"/>
      <c r="E176" s="49"/>
      <c r="F176" s="49"/>
      <c r="G176" s="49">
        <v>1000</v>
      </c>
      <c r="H176" s="49"/>
      <c r="I176" s="49"/>
      <c r="J176" s="50">
        <v>600</v>
      </c>
      <c r="K176" s="49"/>
      <c r="L176" s="32"/>
    </row>
    <row r="177" spans="1:12" ht="12.75">
      <c r="A177" s="27"/>
      <c r="B177" s="28"/>
      <c r="C177" s="62"/>
      <c r="D177" s="39"/>
      <c r="E177" s="39"/>
      <c r="F177" s="35"/>
      <c r="G177" s="36"/>
      <c r="H177" s="51" t="s">
        <v>154</v>
      </c>
      <c r="I177" s="36"/>
      <c r="J177" s="40"/>
      <c r="K177" s="39"/>
      <c r="L177" s="32"/>
    </row>
    <row r="178" spans="1:12" ht="13.5">
      <c r="A178" s="11" t="s">
        <v>0</v>
      </c>
      <c r="B178" s="21" t="s">
        <v>1</v>
      </c>
      <c r="C178" s="11" t="s">
        <v>151</v>
      </c>
      <c r="D178" s="20" t="s">
        <v>152</v>
      </c>
      <c r="E178" s="20" t="s">
        <v>153</v>
      </c>
      <c r="F178" s="43" t="s">
        <v>161</v>
      </c>
      <c r="G178" s="43" t="s">
        <v>162</v>
      </c>
      <c r="H178" s="43" t="s">
        <v>163</v>
      </c>
      <c r="I178" s="43" t="s">
        <v>164</v>
      </c>
      <c r="J178" s="44" t="s">
        <v>165</v>
      </c>
      <c r="K178" s="45" t="s">
        <v>155</v>
      </c>
      <c r="L178" s="32"/>
    </row>
    <row r="179" spans="1:12" ht="12.75">
      <c r="A179" s="9">
        <v>42419</v>
      </c>
      <c r="B179" s="10" t="s">
        <v>105</v>
      </c>
      <c r="C179" s="5"/>
      <c r="D179" s="24"/>
      <c r="E179" s="24"/>
      <c r="F179" s="24"/>
      <c r="G179" s="24"/>
      <c r="H179" s="24"/>
      <c r="I179" s="24"/>
      <c r="J179" s="3"/>
      <c r="K179" s="24"/>
      <c r="L179" s="32"/>
    </row>
    <row r="180" spans="1:12" ht="13.5">
      <c r="A180" s="11">
        <v>424</v>
      </c>
      <c r="B180" s="17" t="s">
        <v>106</v>
      </c>
      <c r="C180" s="20">
        <f aca="true" t="shared" si="43" ref="C180:K180">SUM(C176:C179)</f>
        <v>0</v>
      </c>
      <c r="D180" s="20">
        <f t="shared" si="43"/>
        <v>0</v>
      </c>
      <c r="E180" s="20">
        <f t="shared" si="43"/>
        <v>0</v>
      </c>
      <c r="F180" s="20">
        <f t="shared" si="43"/>
        <v>0</v>
      </c>
      <c r="G180" s="20">
        <f t="shared" si="43"/>
        <v>1000</v>
      </c>
      <c r="H180" s="20">
        <f t="shared" si="43"/>
        <v>0</v>
      </c>
      <c r="I180" s="20">
        <f t="shared" si="43"/>
        <v>0</v>
      </c>
      <c r="J180" s="20">
        <f t="shared" si="43"/>
        <v>600</v>
      </c>
      <c r="K180" s="20">
        <f t="shared" si="43"/>
        <v>0</v>
      </c>
      <c r="L180" s="32"/>
    </row>
    <row r="181" spans="1:12" ht="13.5">
      <c r="A181" s="11">
        <v>4</v>
      </c>
      <c r="B181" s="17" t="s">
        <v>107</v>
      </c>
      <c r="C181" s="20">
        <f aca="true" t="shared" si="44" ref="C181:K181">SUM(C163+C175+C180)</f>
        <v>0</v>
      </c>
      <c r="D181" s="20">
        <f t="shared" si="44"/>
        <v>0</v>
      </c>
      <c r="E181" s="20">
        <f t="shared" si="44"/>
        <v>0</v>
      </c>
      <c r="F181" s="20">
        <f t="shared" si="44"/>
        <v>2535</v>
      </c>
      <c r="G181" s="20">
        <f t="shared" si="44"/>
        <v>27750</v>
      </c>
      <c r="H181" s="20">
        <f t="shared" si="44"/>
        <v>0</v>
      </c>
      <c r="I181" s="20">
        <f t="shared" si="44"/>
        <v>0</v>
      </c>
      <c r="J181" s="20">
        <f t="shared" si="44"/>
        <v>600</v>
      </c>
      <c r="K181" s="20">
        <f t="shared" si="44"/>
        <v>0</v>
      </c>
      <c r="L181" s="32"/>
    </row>
    <row r="182" spans="1:12" ht="12.75">
      <c r="A182" s="9"/>
      <c r="B182" s="10"/>
      <c r="C182" s="5"/>
      <c r="D182" s="24"/>
      <c r="E182" s="24"/>
      <c r="F182" s="24"/>
      <c r="G182" s="24"/>
      <c r="H182" s="24"/>
      <c r="I182" s="24"/>
      <c r="J182" s="3"/>
      <c r="K182" s="24"/>
      <c r="L182" s="32"/>
    </row>
    <row r="183" spans="1:12" ht="13.5">
      <c r="A183" s="11"/>
      <c r="B183" s="17" t="s">
        <v>117</v>
      </c>
      <c r="C183" s="20">
        <f aca="true" t="shared" si="45" ref="C183:K183">SUM(C181+C160)</f>
        <v>4660422</v>
      </c>
      <c r="D183" s="20">
        <f t="shared" si="45"/>
        <v>650000</v>
      </c>
      <c r="E183" s="20">
        <f t="shared" si="45"/>
        <v>19653</v>
      </c>
      <c r="F183" s="20">
        <f t="shared" si="45"/>
        <v>10000</v>
      </c>
      <c r="G183" s="20">
        <f t="shared" si="45"/>
        <v>65000</v>
      </c>
      <c r="H183" s="20">
        <f t="shared" si="45"/>
        <v>13000</v>
      </c>
      <c r="I183" s="20">
        <f t="shared" si="45"/>
        <v>49000</v>
      </c>
      <c r="J183" s="20">
        <f t="shared" si="45"/>
        <v>6600</v>
      </c>
      <c r="K183" s="20">
        <f t="shared" si="45"/>
        <v>24840</v>
      </c>
      <c r="L183" s="32"/>
    </row>
    <row r="184" spans="1:12" ht="12.75">
      <c r="A184" s="9"/>
      <c r="B184" s="10"/>
      <c r="C184" s="5"/>
      <c r="D184" s="24"/>
      <c r="E184" s="24"/>
      <c r="F184" s="24"/>
      <c r="G184" s="24"/>
      <c r="H184" s="24"/>
      <c r="I184" s="24"/>
      <c r="J184" s="3"/>
      <c r="K184" s="24"/>
      <c r="L184" s="32"/>
    </row>
    <row r="185" spans="1:12" ht="12.75">
      <c r="A185" s="9"/>
      <c r="B185" s="10"/>
      <c r="C185" s="5"/>
      <c r="D185" s="24"/>
      <c r="E185" s="24"/>
      <c r="F185" s="24"/>
      <c r="G185" s="24"/>
      <c r="H185" s="24"/>
      <c r="I185" s="24"/>
      <c r="J185" s="3"/>
      <c r="K185" s="24"/>
      <c r="L185" s="32"/>
    </row>
    <row r="186" spans="1:12" ht="12.75">
      <c r="A186" s="9"/>
      <c r="B186" s="10"/>
      <c r="C186" s="5"/>
      <c r="D186" s="24"/>
      <c r="E186" s="24"/>
      <c r="F186" s="24"/>
      <c r="G186" s="24"/>
      <c r="H186" s="24"/>
      <c r="I186" s="24"/>
      <c r="J186" s="3"/>
      <c r="K186" s="24"/>
      <c r="L186" s="32"/>
    </row>
    <row r="187" spans="1:12" ht="12.75">
      <c r="A187" s="9"/>
      <c r="B187" s="10"/>
      <c r="C187" s="5"/>
      <c r="D187" s="24"/>
      <c r="E187" s="24"/>
      <c r="F187" s="24"/>
      <c r="G187" s="24"/>
      <c r="H187" s="24"/>
      <c r="I187" s="24"/>
      <c r="J187" s="3"/>
      <c r="K187" s="24"/>
      <c r="L187" s="32"/>
    </row>
    <row r="188" spans="1:12" ht="12.75">
      <c r="A188" s="9"/>
      <c r="B188" s="10"/>
      <c r="C188" s="5"/>
      <c r="D188" s="24"/>
      <c r="E188" s="24"/>
      <c r="F188" s="24"/>
      <c r="G188" s="24"/>
      <c r="H188" s="24"/>
      <c r="I188" s="24"/>
      <c r="J188" s="3"/>
      <c r="K188" s="24"/>
      <c r="L188" s="32"/>
    </row>
    <row r="189" spans="1:12" ht="13.5">
      <c r="A189" s="11"/>
      <c r="B189" s="17" t="s">
        <v>108</v>
      </c>
      <c r="C189" s="20">
        <f aca="true" t="shared" si="46" ref="C189:K189">C30</f>
        <v>4660422</v>
      </c>
      <c r="D189" s="20">
        <f t="shared" si="46"/>
        <v>650000</v>
      </c>
      <c r="E189" s="20">
        <f t="shared" si="46"/>
        <v>19653</v>
      </c>
      <c r="F189" s="20">
        <f t="shared" si="46"/>
        <v>10000</v>
      </c>
      <c r="G189" s="20">
        <f t="shared" si="46"/>
        <v>65000</v>
      </c>
      <c r="H189" s="20">
        <f t="shared" si="46"/>
        <v>13000</v>
      </c>
      <c r="I189" s="20">
        <f t="shared" si="46"/>
        <v>49000</v>
      </c>
      <c r="J189" s="20">
        <f t="shared" si="46"/>
        <v>6600</v>
      </c>
      <c r="K189" s="20">
        <f t="shared" si="46"/>
        <v>0</v>
      </c>
      <c r="L189" s="32"/>
    </row>
    <row r="190" spans="1:12" ht="13.5">
      <c r="A190" s="11"/>
      <c r="B190" s="17" t="s">
        <v>5</v>
      </c>
      <c r="C190" s="20">
        <f aca="true" t="shared" si="47" ref="C190:K190">C183</f>
        <v>4660422</v>
      </c>
      <c r="D190" s="20">
        <f t="shared" si="47"/>
        <v>650000</v>
      </c>
      <c r="E190" s="20">
        <f t="shared" si="47"/>
        <v>19653</v>
      </c>
      <c r="F190" s="20">
        <f t="shared" si="47"/>
        <v>10000</v>
      </c>
      <c r="G190" s="20">
        <f t="shared" si="47"/>
        <v>65000</v>
      </c>
      <c r="H190" s="20">
        <f t="shared" si="47"/>
        <v>13000</v>
      </c>
      <c r="I190" s="20">
        <f t="shared" si="47"/>
        <v>49000</v>
      </c>
      <c r="J190" s="20">
        <f t="shared" si="47"/>
        <v>6600</v>
      </c>
      <c r="K190" s="20">
        <f t="shared" si="47"/>
        <v>24840</v>
      </c>
      <c r="L190" s="32"/>
    </row>
    <row r="191" spans="1:12" ht="13.5">
      <c r="A191" s="11"/>
      <c r="B191" s="17" t="s">
        <v>109</v>
      </c>
      <c r="C191" s="20">
        <f aca="true" t="shared" si="48" ref="C191:K191">C189-C190</f>
        <v>0</v>
      </c>
      <c r="D191" s="20">
        <f t="shared" si="48"/>
        <v>0</v>
      </c>
      <c r="E191" s="20">
        <f t="shared" si="48"/>
        <v>0</v>
      </c>
      <c r="F191" s="20">
        <f t="shared" si="48"/>
        <v>0</v>
      </c>
      <c r="G191" s="20">
        <f t="shared" si="48"/>
        <v>0</v>
      </c>
      <c r="H191" s="20">
        <f t="shared" si="48"/>
        <v>0</v>
      </c>
      <c r="I191" s="20">
        <f t="shared" si="48"/>
        <v>0</v>
      </c>
      <c r="J191" s="20">
        <f t="shared" si="48"/>
        <v>0</v>
      </c>
      <c r="K191" s="20">
        <f t="shared" si="48"/>
        <v>-24840</v>
      </c>
      <c r="L191" s="32"/>
    </row>
    <row r="192" spans="1:3" ht="12.75">
      <c r="A192" s="27"/>
      <c r="B192" s="28"/>
      <c r="C192" s="29"/>
    </row>
    <row r="193" spans="1:11" ht="12.75">
      <c r="A193" s="11">
        <v>6</v>
      </c>
      <c r="B193" s="12" t="s">
        <v>4</v>
      </c>
      <c r="C193" s="5">
        <f>C189</f>
        <v>4660422</v>
      </c>
      <c r="D193" s="5">
        <f aca="true" t="shared" si="49" ref="D193:K193">D189</f>
        <v>650000</v>
      </c>
      <c r="E193" s="5">
        <f t="shared" si="49"/>
        <v>19653</v>
      </c>
      <c r="F193" s="5">
        <f t="shared" si="49"/>
        <v>10000</v>
      </c>
      <c r="G193" s="5">
        <f t="shared" si="49"/>
        <v>65000</v>
      </c>
      <c r="H193" s="5">
        <f t="shared" si="49"/>
        <v>13000</v>
      </c>
      <c r="I193" s="5">
        <f t="shared" si="49"/>
        <v>49000</v>
      </c>
      <c r="J193" s="5">
        <f t="shared" si="49"/>
        <v>6600</v>
      </c>
      <c r="K193" s="5">
        <f t="shared" si="49"/>
        <v>0</v>
      </c>
    </row>
    <row r="194" spans="1:11" ht="12.75">
      <c r="A194" s="11">
        <v>7</v>
      </c>
      <c r="B194" s="12" t="s">
        <v>167</v>
      </c>
      <c r="C194" s="1"/>
      <c r="D194" s="24"/>
      <c r="E194" s="24"/>
      <c r="F194" s="24"/>
      <c r="G194" s="24"/>
      <c r="H194" s="24"/>
      <c r="I194" s="24"/>
      <c r="J194" s="3"/>
      <c r="K194" s="24"/>
    </row>
    <row r="195" spans="1:11" ht="12.75">
      <c r="A195" s="11">
        <v>8</v>
      </c>
      <c r="B195" s="12" t="s">
        <v>168</v>
      </c>
      <c r="C195" s="1"/>
      <c r="D195" s="24"/>
      <c r="E195" s="24"/>
      <c r="F195" s="24"/>
      <c r="G195" s="24"/>
      <c r="H195" s="24"/>
      <c r="I195" s="24"/>
      <c r="J195" s="3"/>
      <c r="K195" s="24"/>
    </row>
    <row r="196" spans="1:11" ht="12.75">
      <c r="A196" s="11">
        <v>9</v>
      </c>
      <c r="B196" s="12" t="s">
        <v>169</v>
      </c>
      <c r="C196" s="1"/>
      <c r="D196" s="24"/>
      <c r="E196" s="24"/>
      <c r="F196" s="24"/>
      <c r="G196" s="24"/>
      <c r="H196" s="24"/>
      <c r="I196" s="24"/>
      <c r="J196" s="3"/>
      <c r="K196" s="24">
        <v>0</v>
      </c>
    </row>
    <row r="197" spans="1:11" ht="12.75">
      <c r="A197" s="11"/>
      <c r="B197" s="12" t="s">
        <v>170</v>
      </c>
      <c r="C197" s="5">
        <f>C193+C194+C195+C196</f>
        <v>4660422</v>
      </c>
      <c r="D197" s="5">
        <f aca="true" t="shared" si="50" ref="D197:K197">D193+D194+D195+D196</f>
        <v>650000</v>
      </c>
      <c r="E197" s="5">
        <f t="shared" si="50"/>
        <v>19653</v>
      </c>
      <c r="F197" s="5">
        <f t="shared" si="50"/>
        <v>10000</v>
      </c>
      <c r="G197" s="5">
        <f t="shared" si="50"/>
        <v>65000</v>
      </c>
      <c r="H197" s="5">
        <f t="shared" si="50"/>
        <v>13000</v>
      </c>
      <c r="I197" s="5">
        <f t="shared" si="50"/>
        <v>49000</v>
      </c>
      <c r="J197" s="5">
        <f t="shared" si="50"/>
        <v>6600</v>
      </c>
      <c r="K197" s="5">
        <f t="shared" si="50"/>
        <v>0</v>
      </c>
    </row>
    <row r="198" spans="1:11" ht="12.75">
      <c r="A198" s="11"/>
      <c r="B198" s="12"/>
      <c r="C198" s="1"/>
      <c r="D198" s="24"/>
      <c r="E198" s="24"/>
      <c r="F198" s="24"/>
      <c r="G198" s="24"/>
      <c r="H198" s="24"/>
      <c r="I198" s="24"/>
      <c r="J198" s="3"/>
      <c r="K198" s="24"/>
    </row>
    <row r="199" spans="1:11" ht="12.75">
      <c r="A199" s="2"/>
      <c r="B199" s="12"/>
      <c r="C199" s="1"/>
      <c r="D199" s="24"/>
      <c r="E199" s="24"/>
      <c r="F199" s="24"/>
      <c r="G199" s="24"/>
      <c r="H199" s="24"/>
      <c r="I199" s="24"/>
      <c r="J199" s="3"/>
      <c r="K199" s="24"/>
    </row>
    <row r="200" spans="1:11" ht="12.75">
      <c r="A200" s="11">
        <v>3</v>
      </c>
      <c r="B200" s="12" t="s">
        <v>95</v>
      </c>
      <c r="C200" s="5">
        <f>C160</f>
        <v>4660422</v>
      </c>
      <c r="D200" s="5">
        <f aca="true" t="shared" si="51" ref="D200:K200">D160</f>
        <v>650000</v>
      </c>
      <c r="E200" s="5">
        <f t="shared" si="51"/>
        <v>19653</v>
      </c>
      <c r="F200" s="5">
        <f t="shared" si="51"/>
        <v>7465</v>
      </c>
      <c r="G200" s="5">
        <f t="shared" si="51"/>
        <v>37250</v>
      </c>
      <c r="H200" s="5">
        <f t="shared" si="51"/>
        <v>13000</v>
      </c>
      <c r="I200" s="5">
        <f t="shared" si="51"/>
        <v>49000</v>
      </c>
      <c r="J200" s="5">
        <f t="shared" si="51"/>
        <v>6000</v>
      </c>
      <c r="K200" s="5">
        <f t="shared" si="51"/>
        <v>24840</v>
      </c>
    </row>
    <row r="201" spans="1:11" ht="12.75">
      <c r="A201" s="11">
        <v>4</v>
      </c>
      <c r="B201" s="12" t="s">
        <v>171</v>
      </c>
      <c r="C201" s="5">
        <f>C181</f>
        <v>0</v>
      </c>
      <c r="D201" s="5">
        <f aca="true" t="shared" si="52" ref="D201:K201">D181</f>
        <v>0</v>
      </c>
      <c r="E201" s="5">
        <f t="shared" si="52"/>
        <v>0</v>
      </c>
      <c r="F201" s="5">
        <f t="shared" si="52"/>
        <v>2535</v>
      </c>
      <c r="G201" s="5">
        <f t="shared" si="52"/>
        <v>27750</v>
      </c>
      <c r="H201" s="5">
        <f t="shared" si="52"/>
        <v>0</v>
      </c>
      <c r="I201" s="5">
        <f t="shared" si="52"/>
        <v>0</v>
      </c>
      <c r="J201" s="5">
        <f t="shared" si="52"/>
        <v>600</v>
      </c>
      <c r="K201" s="5">
        <f t="shared" si="52"/>
        <v>0</v>
      </c>
    </row>
    <row r="202" spans="1:11" ht="12.75">
      <c r="A202" s="11">
        <v>5</v>
      </c>
      <c r="B202" s="12" t="s">
        <v>172</v>
      </c>
      <c r="C202" s="1"/>
      <c r="D202" s="24"/>
      <c r="E202" s="24"/>
      <c r="F202" s="24"/>
      <c r="G202" s="24"/>
      <c r="H202" s="24"/>
      <c r="I202" s="24"/>
      <c r="J202" s="3"/>
      <c r="K202" s="24"/>
    </row>
    <row r="203" spans="1:11" ht="12.75">
      <c r="A203" s="2"/>
      <c r="B203" s="12"/>
      <c r="C203" s="1"/>
      <c r="D203" s="24"/>
      <c r="E203" s="24"/>
      <c r="F203" s="24"/>
      <c r="G203" s="24"/>
      <c r="H203" s="24"/>
      <c r="I203" s="24"/>
      <c r="J203" s="3"/>
      <c r="K203" s="24"/>
    </row>
    <row r="204" spans="1:11" ht="12.75">
      <c r="A204" s="2"/>
      <c r="B204" s="12" t="s">
        <v>173</v>
      </c>
      <c r="C204" s="5">
        <f>C200+C201+C202</f>
        <v>4660422</v>
      </c>
      <c r="D204" s="5">
        <f aca="true" t="shared" si="53" ref="D204:K204">D200+D201+D202</f>
        <v>650000</v>
      </c>
      <c r="E204" s="5">
        <f t="shared" si="53"/>
        <v>19653</v>
      </c>
      <c r="F204" s="5">
        <f t="shared" si="53"/>
        <v>10000</v>
      </c>
      <c r="G204" s="5">
        <f t="shared" si="53"/>
        <v>65000</v>
      </c>
      <c r="H204" s="5">
        <f t="shared" si="53"/>
        <v>13000</v>
      </c>
      <c r="I204" s="5">
        <f t="shared" si="53"/>
        <v>49000</v>
      </c>
      <c r="J204" s="5">
        <f t="shared" si="53"/>
        <v>6600</v>
      </c>
      <c r="K204" s="5">
        <f t="shared" si="53"/>
        <v>24840</v>
      </c>
    </row>
    <row r="205" spans="1:11" ht="12.75">
      <c r="A205" s="2"/>
      <c r="B205" s="12"/>
      <c r="C205" s="1"/>
      <c r="D205" s="24"/>
      <c r="E205" s="24"/>
      <c r="F205" s="24"/>
      <c r="G205" s="24"/>
      <c r="H205" s="24"/>
      <c r="I205" s="24"/>
      <c r="J205" s="3"/>
      <c r="K205" s="24"/>
    </row>
    <row r="206" spans="1:11" ht="12.75">
      <c r="A206" s="2"/>
      <c r="B206" s="12"/>
      <c r="C206" s="1"/>
      <c r="D206" s="24"/>
      <c r="E206" s="24"/>
      <c r="F206" s="24"/>
      <c r="G206" s="24"/>
      <c r="H206" s="24"/>
      <c r="I206" s="24"/>
      <c r="J206" s="3"/>
      <c r="K206" s="24"/>
    </row>
    <row r="207" spans="1:11" ht="12.75">
      <c r="A207" s="2"/>
      <c r="B207" s="12" t="s">
        <v>174</v>
      </c>
      <c r="C207" s="5">
        <f>C197-C204</f>
        <v>0</v>
      </c>
      <c r="D207" s="5">
        <f aca="true" t="shared" si="54" ref="D207:K207">D197-D204</f>
        <v>0</v>
      </c>
      <c r="E207" s="5">
        <f t="shared" si="54"/>
        <v>0</v>
      </c>
      <c r="F207" s="5">
        <f t="shared" si="54"/>
        <v>0</v>
      </c>
      <c r="G207" s="5">
        <f t="shared" si="54"/>
        <v>0</v>
      </c>
      <c r="H207" s="5">
        <f t="shared" si="54"/>
        <v>0</v>
      </c>
      <c r="I207" s="5">
        <f t="shared" si="54"/>
        <v>0</v>
      </c>
      <c r="J207" s="5">
        <f t="shared" si="54"/>
        <v>0</v>
      </c>
      <c r="K207" s="5">
        <f t="shared" si="54"/>
        <v>-24840</v>
      </c>
    </row>
    <row r="208" spans="1:11" ht="12.75">
      <c r="A208" s="2"/>
      <c r="B208" s="12"/>
      <c r="C208" s="1"/>
      <c r="D208" s="24"/>
      <c r="E208" s="24"/>
      <c r="F208" s="24"/>
      <c r="G208" s="24"/>
      <c r="H208" s="24"/>
      <c r="I208" s="24"/>
      <c r="J208" s="3"/>
      <c r="K208" s="24"/>
    </row>
    <row r="209" spans="1:11" ht="12.75">
      <c r="A209" s="2"/>
      <c r="B209" s="12"/>
      <c r="C209" s="1"/>
      <c r="D209" s="24"/>
      <c r="E209" s="24"/>
      <c r="F209" s="24"/>
      <c r="G209" s="24"/>
      <c r="H209" s="24"/>
      <c r="I209" s="24"/>
      <c r="J209" s="3"/>
      <c r="K209" s="24"/>
    </row>
    <row r="210" spans="1:11" ht="12.75">
      <c r="A210" s="2"/>
      <c r="B210" s="12" t="s">
        <v>175</v>
      </c>
      <c r="C210" s="66">
        <f>C193-C200</f>
        <v>0</v>
      </c>
      <c r="D210" s="66">
        <f aca="true" t="shared" si="55" ref="D210:K210">D193-D200</f>
        <v>0</v>
      </c>
      <c r="E210" s="66">
        <f t="shared" si="55"/>
        <v>0</v>
      </c>
      <c r="F210" s="66">
        <f t="shared" si="55"/>
        <v>2535</v>
      </c>
      <c r="G210" s="66">
        <f t="shared" si="55"/>
        <v>27750</v>
      </c>
      <c r="H210" s="66">
        <f t="shared" si="55"/>
        <v>0</v>
      </c>
      <c r="I210" s="66">
        <f t="shared" si="55"/>
        <v>0</v>
      </c>
      <c r="J210" s="66">
        <f t="shared" si="55"/>
        <v>600</v>
      </c>
      <c r="K210" s="66">
        <f t="shared" si="55"/>
        <v>-24840</v>
      </c>
    </row>
    <row r="211" spans="1:11" ht="12.75">
      <c r="A211" s="2"/>
      <c r="B211" s="12" t="s">
        <v>176</v>
      </c>
      <c r="C211" s="5">
        <f>C194-C201</f>
        <v>0</v>
      </c>
      <c r="D211" s="5">
        <f aca="true" t="shared" si="56" ref="D211:K211">D194-D201</f>
        <v>0</v>
      </c>
      <c r="E211" s="5">
        <f t="shared" si="56"/>
        <v>0</v>
      </c>
      <c r="F211" s="5">
        <f t="shared" si="56"/>
        <v>-2535</v>
      </c>
      <c r="G211" s="5">
        <f t="shared" si="56"/>
        <v>-27750</v>
      </c>
      <c r="H211" s="5">
        <f t="shared" si="56"/>
        <v>0</v>
      </c>
      <c r="I211" s="5">
        <f t="shared" si="56"/>
        <v>0</v>
      </c>
      <c r="J211" s="5">
        <f t="shared" si="56"/>
        <v>-600</v>
      </c>
      <c r="K211" s="5">
        <f t="shared" si="56"/>
        <v>0</v>
      </c>
    </row>
    <row r="212" spans="1:11" ht="12.75">
      <c r="A212" s="2"/>
      <c r="B212" s="12" t="s">
        <v>177</v>
      </c>
      <c r="C212" s="1"/>
      <c r="D212" s="24"/>
      <c r="E212" s="24"/>
      <c r="F212" s="24"/>
      <c r="G212" s="24"/>
      <c r="H212" s="24"/>
      <c r="I212" s="24"/>
      <c r="J212" s="3"/>
      <c r="K212" s="24"/>
    </row>
  </sheetData>
  <sheetProtection/>
  <mergeCells count="3">
    <mergeCell ref="A1:B1"/>
    <mergeCell ref="A6:B6"/>
    <mergeCell ref="A37:B3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G212" sqref="A1:G212"/>
    </sheetView>
  </sheetViews>
  <sheetFormatPr defaultColWidth="9.140625" defaultRowHeight="12.75"/>
  <cols>
    <col min="1" max="1" width="8.28125" style="0" customWidth="1"/>
    <col min="2" max="2" width="42.28125" style="0" customWidth="1"/>
    <col min="3" max="3" width="14.00390625" style="0" customWidth="1"/>
    <col min="4" max="4" width="10.00390625" style="0" customWidth="1"/>
    <col min="5" max="5" width="12.28125" style="0" customWidth="1"/>
    <col min="6" max="6" width="13.28125" style="0" customWidth="1"/>
    <col min="7" max="7" width="14.00390625" style="0" customWidth="1"/>
  </cols>
  <sheetData>
    <row r="1" spans="1:7" ht="12.75">
      <c r="A1" s="70" t="s">
        <v>110</v>
      </c>
      <c r="B1" s="70"/>
      <c r="C1" s="4"/>
      <c r="D1" s="32"/>
      <c r="E1" s="32"/>
      <c r="F1" s="32"/>
      <c r="G1" s="32"/>
    </row>
    <row r="2" spans="1:7" ht="12.75">
      <c r="A2" s="7"/>
      <c r="B2" s="6" t="s">
        <v>179</v>
      </c>
      <c r="C2" s="4"/>
      <c r="D2" s="32"/>
      <c r="E2" s="32"/>
      <c r="F2" s="32"/>
      <c r="G2" s="32"/>
    </row>
    <row r="3" spans="1:7" ht="12.75">
      <c r="A3" s="7"/>
      <c r="B3" s="8"/>
      <c r="C3" s="4"/>
      <c r="D3" s="32"/>
      <c r="E3" s="32"/>
      <c r="F3" s="32"/>
      <c r="G3" s="32"/>
    </row>
    <row r="4" spans="1:7" ht="12.75">
      <c r="A4" s="7"/>
      <c r="B4" s="8"/>
      <c r="C4" s="4"/>
      <c r="D4" s="32"/>
      <c r="E4" s="32"/>
      <c r="F4" s="32"/>
      <c r="G4" s="32"/>
    </row>
    <row r="5" spans="1:7" ht="13.5">
      <c r="A5" s="11" t="s">
        <v>0</v>
      </c>
      <c r="B5" s="21" t="s">
        <v>1</v>
      </c>
      <c r="C5" s="11" t="s">
        <v>151</v>
      </c>
      <c r="D5" s="20" t="s">
        <v>152</v>
      </c>
      <c r="E5" s="20" t="s">
        <v>178</v>
      </c>
      <c r="F5" s="20" t="s">
        <v>152</v>
      </c>
      <c r="G5" s="20" t="s">
        <v>153</v>
      </c>
    </row>
    <row r="6" spans="1:7" ht="12.75">
      <c r="A6" s="71" t="s">
        <v>2</v>
      </c>
      <c r="B6" s="72"/>
      <c r="C6" s="1"/>
      <c r="D6" s="24"/>
      <c r="E6" s="24"/>
      <c r="F6" s="24"/>
      <c r="G6" s="24"/>
    </row>
    <row r="7" spans="1:7" ht="12.75">
      <c r="A7" s="30">
        <v>63414</v>
      </c>
      <c r="B7" s="31" t="s">
        <v>156</v>
      </c>
      <c r="C7" s="5"/>
      <c r="D7" s="24"/>
      <c r="E7" s="24"/>
      <c r="F7" s="24"/>
      <c r="G7" s="24"/>
    </row>
    <row r="8" spans="1:7" ht="12.75">
      <c r="A8" s="30">
        <v>634</v>
      </c>
      <c r="B8" s="30" t="s">
        <v>157</v>
      </c>
      <c r="C8" s="20">
        <f>C7</f>
        <v>0</v>
      </c>
      <c r="D8" s="20">
        <f>D7</f>
        <v>0</v>
      </c>
      <c r="E8" s="20">
        <f>E7</f>
        <v>0</v>
      </c>
      <c r="F8" s="20">
        <f>F7</f>
        <v>0</v>
      </c>
      <c r="G8" s="20">
        <f>G7</f>
        <v>0</v>
      </c>
    </row>
    <row r="9" spans="1:7" ht="12.75">
      <c r="A9" s="9">
        <v>63612</v>
      </c>
      <c r="B9" s="3" t="s">
        <v>142</v>
      </c>
      <c r="C9" s="20">
        <v>4660422</v>
      </c>
      <c r="D9" s="24"/>
      <c r="E9" s="24"/>
      <c r="F9" s="24"/>
      <c r="G9" s="24"/>
    </row>
    <row r="10" spans="1:7" ht="12.75">
      <c r="A10" s="9">
        <v>63621</v>
      </c>
      <c r="B10" s="3" t="s">
        <v>132</v>
      </c>
      <c r="C10" s="20"/>
      <c r="D10" s="24"/>
      <c r="E10" s="24"/>
      <c r="F10" s="24"/>
      <c r="G10" s="24"/>
    </row>
    <row r="11" spans="1:7" ht="12.75">
      <c r="A11" s="11">
        <v>636</v>
      </c>
      <c r="B11" s="2" t="s">
        <v>133</v>
      </c>
      <c r="C11" s="20">
        <f>C10+C9</f>
        <v>4660422</v>
      </c>
      <c r="D11" s="20">
        <f>D10+D9</f>
        <v>0</v>
      </c>
      <c r="E11" s="20">
        <f>E10+E9</f>
        <v>0</v>
      </c>
      <c r="F11" s="20">
        <f>F10+F9</f>
        <v>0</v>
      </c>
      <c r="G11" s="20">
        <f>G10+G9</f>
        <v>0</v>
      </c>
    </row>
    <row r="12" spans="1:7" ht="12.75">
      <c r="A12" s="9">
        <v>63811</v>
      </c>
      <c r="B12" s="3" t="s">
        <v>134</v>
      </c>
      <c r="C12" s="24">
        <v>0</v>
      </c>
      <c r="D12" s="24"/>
      <c r="E12" s="24"/>
      <c r="F12" s="24"/>
      <c r="G12" s="24"/>
    </row>
    <row r="13" spans="1:7" ht="12.75">
      <c r="A13" s="11">
        <v>638</v>
      </c>
      <c r="B13" s="2" t="s">
        <v>135</v>
      </c>
      <c r="C13" s="20">
        <f>C12</f>
        <v>0</v>
      </c>
      <c r="D13" s="20">
        <f>D12</f>
        <v>0</v>
      </c>
      <c r="E13" s="20">
        <f>E12</f>
        <v>0</v>
      </c>
      <c r="F13" s="20">
        <f>F12</f>
        <v>0</v>
      </c>
      <c r="G13" s="20">
        <f>G12</f>
        <v>0</v>
      </c>
    </row>
    <row r="14" spans="1:7" ht="12.75">
      <c r="A14" s="9">
        <v>64132</v>
      </c>
      <c r="B14" s="3" t="s">
        <v>136</v>
      </c>
      <c r="C14" s="24">
        <v>0</v>
      </c>
      <c r="D14" s="24"/>
      <c r="E14" s="24"/>
      <c r="F14" s="24"/>
      <c r="G14" s="24"/>
    </row>
    <row r="15" spans="1:7" ht="12.75">
      <c r="A15" s="11">
        <v>641</v>
      </c>
      <c r="B15" s="2" t="s">
        <v>137</v>
      </c>
      <c r="C15" s="20">
        <f>C14</f>
        <v>0</v>
      </c>
      <c r="D15" s="20">
        <f>D14</f>
        <v>0</v>
      </c>
      <c r="E15" s="20">
        <f>E14</f>
        <v>0</v>
      </c>
      <c r="F15" s="20">
        <f>F14</f>
        <v>0</v>
      </c>
      <c r="G15" s="20">
        <f>G14</f>
        <v>0</v>
      </c>
    </row>
    <row r="16" spans="1:7" ht="12.75">
      <c r="A16" s="11">
        <v>65264</v>
      </c>
      <c r="B16" s="12" t="s">
        <v>158</v>
      </c>
      <c r="C16" s="20"/>
      <c r="D16" s="20"/>
      <c r="E16" s="20"/>
      <c r="F16" s="20"/>
      <c r="G16" s="20"/>
    </row>
    <row r="17" spans="1:7" ht="12.75">
      <c r="A17" s="9">
        <v>65268</v>
      </c>
      <c r="B17" s="1" t="s">
        <v>141</v>
      </c>
      <c r="C17" s="5">
        <v>0</v>
      </c>
      <c r="D17" s="24"/>
      <c r="E17" s="24"/>
      <c r="F17" s="24"/>
      <c r="G17" s="24"/>
    </row>
    <row r="18" spans="1:7" ht="12.75">
      <c r="A18" s="11">
        <v>652</v>
      </c>
      <c r="B18" s="2" t="s">
        <v>140</v>
      </c>
      <c r="C18" s="20">
        <f>C17+C16</f>
        <v>0</v>
      </c>
      <c r="D18" s="20">
        <f>D17+D16</f>
        <v>0</v>
      </c>
      <c r="E18" s="20">
        <f>E17+E16</f>
        <v>0</v>
      </c>
      <c r="F18" s="20">
        <f>F17+F16</f>
        <v>0</v>
      </c>
      <c r="G18" s="20">
        <f>G17+G16</f>
        <v>0</v>
      </c>
    </row>
    <row r="19" spans="1:7" ht="12.75">
      <c r="A19" s="11">
        <v>66141</v>
      </c>
      <c r="B19" s="2" t="s">
        <v>159</v>
      </c>
      <c r="C19" s="20"/>
      <c r="D19" s="20"/>
      <c r="E19" s="20"/>
      <c r="F19" s="20"/>
      <c r="G19" s="20"/>
    </row>
    <row r="20" spans="1:7" ht="12.75">
      <c r="A20" s="9">
        <v>66151</v>
      </c>
      <c r="B20" s="3" t="s">
        <v>143</v>
      </c>
      <c r="C20" s="5">
        <v>0</v>
      </c>
      <c r="D20" s="24"/>
      <c r="E20" s="24"/>
      <c r="F20" s="24"/>
      <c r="G20" s="24"/>
    </row>
    <row r="21" spans="1:7" ht="12.75">
      <c r="A21" s="11">
        <v>661</v>
      </c>
      <c r="B21" s="12" t="s">
        <v>144</v>
      </c>
      <c r="C21" s="20">
        <f>C20+C19</f>
        <v>0</v>
      </c>
      <c r="D21" s="20">
        <f>D20+D19</f>
        <v>0</v>
      </c>
      <c r="E21" s="20">
        <f>E20+E19</f>
        <v>0</v>
      </c>
      <c r="F21" s="20">
        <f>F20+F19</f>
        <v>0</v>
      </c>
      <c r="G21" s="20">
        <f>G20+G19</f>
        <v>0</v>
      </c>
    </row>
    <row r="22" spans="1:7" ht="12.75">
      <c r="A22" s="9">
        <v>66314</v>
      </c>
      <c r="B22" s="2" t="s">
        <v>3</v>
      </c>
      <c r="C22" s="20">
        <v>0</v>
      </c>
      <c r="D22" s="24"/>
      <c r="E22" s="24"/>
      <c r="F22" s="24"/>
      <c r="G22" s="24"/>
    </row>
    <row r="23" spans="1:7" ht="12.75">
      <c r="A23" s="9">
        <v>663</v>
      </c>
      <c r="B23" s="12" t="s">
        <v>160</v>
      </c>
      <c r="C23" s="20">
        <f>C22</f>
        <v>0</v>
      </c>
      <c r="D23" s="20">
        <f>D22</f>
        <v>0</v>
      </c>
      <c r="E23" s="20">
        <f>E22</f>
        <v>0</v>
      </c>
      <c r="F23" s="20">
        <f>F22</f>
        <v>0</v>
      </c>
      <c r="G23" s="20">
        <f>G22</f>
        <v>0</v>
      </c>
    </row>
    <row r="24" spans="1:7" ht="12.75">
      <c r="A24" s="9">
        <v>67111</v>
      </c>
      <c r="B24" s="1" t="s">
        <v>118</v>
      </c>
      <c r="C24" s="5">
        <v>0</v>
      </c>
      <c r="D24" s="24">
        <v>650000</v>
      </c>
      <c r="E24" s="24">
        <v>20000</v>
      </c>
      <c r="F24" s="24">
        <f>D24+E24</f>
        <v>670000</v>
      </c>
      <c r="G24" s="24">
        <v>19653</v>
      </c>
    </row>
    <row r="25" spans="1:7" ht="12.75">
      <c r="A25" s="9">
        <v>67115</v>
      </c>
      <c r="B25" s="1" t="s">
        <v>123</v>
      </c>
      <c r="C25" s="5">
        <v>0</v>
      </c>
      <c r="D25" s="24"/>
      <c r="E25" s="24"/>
      <c r="F25" s="24"/>
      <c r="G25" s="24"/>
    </row>
    <row r="26" spans="1:7" ht="12.75">
      <c r="A26" s="9">
        <v>67118</v>
      </c>
      <c r="B26" s="1" t="s">
        <v>119</v>
      </c>
      <c r="C26" s="5"/>
      <c r="D26" s="24"/>
      <c r="E26" s="24"/>
      <c r="F26" s="24"/>
      <c r="G26" s="24"/>
    </row>
    <row r="27" spans="1:7" ht="12.75">
      <c r="A27" s="11">
        <v>671</v>
      </c>
      <c r="B27" s="2" t="s">
        <v>120</v>
      </c>
      <c r="C27" s="20">
        <f>SUM(C24:C26)</f>
        <v>0</v>
      </c>
      <c r="D27" s="20">
        <f>SUM(D24:D26)</f>
        <v>650000</v>
      </c>
      <c r="E27" s="20">
        <f>SUM(E24:E26)</f>
        <v>20000</v>
      </c>
      <c r="F27" s="20">
        <f>SUM(F24:F26)</f>
        <v>670000</v>
      </c>
      <c r="G27" s="20">
        <f>SUM(G24:G26)</f>
        <v>19653</v>
      </c>
    </row>
    <row r="28" spans="1:7" ht="12.75">
      <c r="A28" s="9">
        <v>68311</v>
      </c>
      <c r="B28" s="3" t="s">
        <v>145</v>
      </c>
      <c r="C28" s="5">
        <v>0</v>
      </c>
      <c r="D28" s="24"/>
      <c r="E28" s="24"/>
      <c r="F28" s="24"/>
      <c r="G28" s="24"/>
    </row>
    <row r="29" spans="1:7" ht="12.75">
      <c r="A29" s="11">
        <v>683</v>
      </c>
      <c r="B29" s="2" t="s">
        <v>146</v>
      </c>
      <c r="C29" s="20">
        <f>SUM(C28:C28)</f>
        <v>0</v>
      </c>
      <c r="D29" s="20">
        <f>SUM(D28:D28)</f>
        <v>0</v>
      </c>
      <c r="E29" s="20">
        <f>SUM(E28:E28)</f>
        <v>0</v>
      </c>
      <c r="F29" s="20">
        <f>SUM(F28:F28)</f>
        <v>0</v>
      </c>
      <c r="G29" s="20">
        <f>SUM(G28:G28)</f>
        <v>0</v>
      </c>
    </row>
    <row r="30" spans="1:7" ht="12.75">
      <c r="A30" s="11">
        <v>6</v>
      </c>
      <c r="B30" s="2" t="s">
        <v>4</v>
      </c>
      <c r="C30" s="20">
        <f>C8+C11+C13+C15+C18+C21+C23+C27+C29</f>
        <v>4660422</v>
      </c>
      <c r="D30" s="20">
        <f>D8+D11+D13+D15+D18+D21+D23+D27+D29</f>
        <v>650000</v>
      </c>
      <c r="E30" s="20">
        <f>E8+E11+E13+E15+E18+E21+E23+E27+E29</f>
        <v>20000</v>
      </c>
      <c r="F30" s="20">
        <f>F8+F11+F13+F15+F18+F21+F23+F27+F29</f>
        <v>670000</v>
      </c>
      <c r="G30" s="20">
        <f>G8+G11+G13+G15+G18+G21+G23+G27+G29</f>
        <v>19653</v>
      </c>
    </row>
    <row r="31" spans="1:7" ht="12.75">
      <c r="A31" s="11"/>
      <c r="B31" s="12"/>
      <c r="C31" s="5"/>
      <c r="D31" s="24"/>
      <c r="E31" s="24"/>
      <c r="F31" s="24"/>
      <c r="G31" s="24"/>
    </row>
    <row r="32" spans="1:7" ht="12.75">
      <c r="A32" s="11"/>
      <c r="B32" s="12"/>
      <c r="C32" s="5"/>
      <c r="D32" s="24"/>
      <c r="E32" s="24"/>
      <c r="F32" s="24"/>
      <c r="G32" s="24"/>
    </row>
    <row r="33" spans="1:7" ht="12.75">
      <c r="A33" s="11"/>
      <c r="B33" s="22" t="s">
        <v>124</v>
      </c>
      <c r="C33" s="20">
        <f>C30</f>
        <v>4660422</v>
      </c>
      <c r="D33" s="20">
        <f>D30</f>
        <v>650000</v>
      </c>
      <c r="E33" s="20">
        <f>E30</f>
        <v>20000</v>
      </c>
      <c r="F33" s="20">
        <f>F30</f>
        <v>670000</v>
      </c>
      <c r="G33" s="20">
        <f>G30</f>
        <v>19653</v>
      </c>
    </row>
    <row r="34" spans="1:7" ht="12.75">
      <c r="A34" s="11"/>
      <c r="B34" s="12"/>
      <c r="C34" s="5"/>
      <c r="D34" s="24"/>
      <c r="E34" s="24"/>
      <c r="F34" s="24"/>
      <c r="G34" s="24"/>
    </row>
    <row r="35" spans="1:7" ht="12.75">
      <c r="A35" s="9"/>
      <c r="B35" s="10"/>
      <c r="C35" s="5"/>
      <c r="D35" s="24"/>
      <c r="E35" s="24"/>
      <c r="F35" s="24"/>
      <c r="G35" s="24"/>
    </row>
    <row r="36" spans="1:7" ht="12.75">
      <c r="A36" s="46"/>
      <c r="B36" s="47"/>
      <c r="C36" s="5"/>
      <c r="D36" s="24"/>
      <c r="E36" s="24"/>
      <c r="F36" s="24"/>
      <c r="G36" s="24"/>
    </row>
    <row r="37" spans="1:7" ht="12.75">
      <c r="A37" s="46"/>
      <c r="B37" s="47"/>
      <c r="C37" s="5"/>
      <c r="D37" s="24"/>
      <c r="E37" s="24"/>
      <c r="F37" s="24"/>
      <c r="G37" s="24"/>
    </row>
    <row r="38" spans="1:7" ht="12.75">
      <c r="A38" s="46"/>
      <c r="B38" s="47"/>
      <c r="C38" s="5"/>
      <c r="D38" s="24"/>
      <c r="E38" s="24"/>
      <c r="F38" s="24"/>
      <c r="G38" s="24"/>
    </row>
    <row r="39" spans="1:7" ht="12.75">
      <c r="A39" s="46"/>
      <c r="B39" s="47"/>
      <c r="C39" s="5"/>
      <c r="D39" s="24"/>
      <c r="E39" s="24"/>
      <c r="F39" s="24"/>
      <c r="G39" s="24"/>
    </row>
    <row r="40" spans="1:7" ht="12.75">
      <c r="A40" s="73" t="s">
        <v>5</v>
      </c>
      <c r="B40" s="74"/>
      <c r="C40" s="5"/>
      <c r="D40" s="24"/>
      <c r="E40" s="35"/>
      <c r="F40" s="35"/>
      <c r="G40" s="35"/>
    </row>
    <row r="41" spans="1:7" ht="12.75">
      <c r="A41" s="33"/>
      <c r="B41" s="34"/>
      <c r="C41" s="5"/>
      <c r="D41" s="24"/>
      <c r="E41" s="35"/>
      <c r="F41" s="35"/>
      <c r="G41" s="35"/>
    </row>
    <row r="42" spans="1:7" ht="13.5">
      <c r="A42" s="11" t="s">
        <v>0</v>
      </c>
      <c r="B42" s="21" t="s">
        <v>1</v>
      </c>
      <c r="C42" s="11" t="s">
        <v>151</v>
      </c>
      <c r="D42" s="20" t="s">
        <v>152</v>
      </c>
      <c r="E42" s="20" t="s">
        <v>178</v>
      </c>
      <c r="F42" s="20" t="s">
        <v>152</v>
      </c>
      <c r="G42" s="20" t="s">
        <v>153</v>
      </c>
    </row>
    <row r="43" spans="1:7" ht="12.75">
      <c r="A43" s="14">
        <v>31111</v>
      </c>
      <c r="B43" s="15" t="s">
        <v>6</v>
      </c>
      <c r="C43" s="5">
        <v>3672740</v>
      </c>
      <c r="D43" s="24"/>
      <c r="E43" s="24"/>
      <c r="F43" s="24"/>
      <c r="G43" s="24">
        <v>13313</v>
      </c>
    </row>
    <row r="44" spans="1:7" ht="12.75">
      <c r="A44" s="9">
        <v>31117</v>
      </c>
      <c r="B44" s="10" t="s">
        <v>7</v>
      </c>
      <c r="C44" s="5">
        <v>21500</v>
      </c>
      <c r="D44" s="24"/>
      <c r="E44" s="24"/>
      <c r="F44" s="24"/>
      <c r="G44" s="24"/>
    </row>
    <row r="45" spans="1:7" ht="13.5">
      <c r="A45" s="11">
        <v>3111</v>
      </c>
      <c r="B45" s="17" t="s">
        <v>6</v>
      </c>
      <c r="C45" s="20">
        <f>SUM(C43:C44)</f>
        <v>3694240</v>
      </c>
      <c r="D45" s="20">
        <f>SUM(D43:D44)</f>
        <v>0</v>
      </c>
      <c r="E45" s="20">
        <f>SUM(E43:E44)</f>
        <v>0</v>
      </c>
      <c r="F45" s="20">
        <f>SUM(F43:F44)</f>
        <v>0</v>
      </c>
      <c r="G45" s="20">
        <f>SUM(G43:G44)</f>
        <v>13313</v>
      </c>
    </row>
    <row r="46" spans="1:7" ht="13.5">
      <c r="A46" s="11">
        <v>31131</v>
      </c>
      <c r="B46" s="17" t="s">
        <v>8</v>
      </c>
      <c r="C46" s="5">
        <v>126000</v>
      </c>
      <c r="D46" s="24"/>
      <c r="E46" s="24"/>
      <c r="F46" s="24"/>
      <c r="G46" s="24"/>
    </row>
    <row r="47" spans="1:7" ht="13.5">
      <c r="A47" s="11">
        <v>311</v>
      </c>
      <c r="B47" s="17" t="s">
        <v>9</v>
      </c>
      <c r="C47" s="20">
        <f>SUM(C45:C46)</f>
        <v>3820240</v>
      </c>
      <c r="D47" s="20">
        <f>SUM(D45:D46)</f>
        <v>0</v>
      </c>
      <c r="E47" s="20">
        <f>SUM(E45:E46)</f>
        <v>0</v>
      </c>
      <c r="F47" s="20">
        <f>SUM(F45:F46)</f>
        <v>0</v>
      </c>
      <c r="G47" s="20">
        <f>SUM(G45:G46)</f>
        <v>13313</v>
      </c>
    </row>
    <row r="48" spans="1:7" ht="13.5">
      <c r="A48" s="9">
        <v>31211</v>
      </c>
      <c r="B48" s="25" t="s">
        <v>138</v>
      </c>
      <c r="C48" s="20">
        <v>0</v>
      </c>
      <c r="D48" s="24"/>
      <c r="E48" s="24"/>
      <c r="F48" s="24"/>
      <c r="G48" s="24"/>
    </row>
    <row r="49" spans="1:7" ht="12.75">
      <c r="A49" s="9">
        <v>31212</v>
      </c>
      <c r="B49" s="10" t="s">
        <v>111</v>
      </c>
      <c r="C49" s="5">
        <v>22000</v>
      </c>
      <c r="D49" s="24"/>
      <c r="E49" s="24"/>
      <c r="F49" s="24"/>
      <c r="G49" s="24"/>
    </row>
    <row r="50" spans="1:7" ht="12.75">
      <c r="A50" s="9">
        <v>31213</v>
      </c>
      <c r="B50" s="10" t="s">
        <v>112</v>
      </c>
      <c r="C50" s="5">
        <v>72750</v>
      </c>
      <c r="D50" s="24"/>
      <c r="E50" s="24"/>
      <c r="F50" s="24"/>
      <c r="G50" s="24"/>
    </row>
    <row r="51" spans="1:7" ht="12.75">
      <c r="A51" s="9">
        <v>31214</v>
      </c>
      <c r="B51" s="10" t="s">
        <v>10</v>
      </c>
      <c r="C51" s="5">
        <v>12250</v>
      </c>
      <c r="D51" s="24"/>
      <c r="E51" s="24"/>
      <c r="F51" s="24"/>
      <c r="G51" s="24"/>
    </row>
    <row r="52" spans="1:7" ht="12.75">
      <c r="A52" s="9">
        <v>31215</v>
      </c>
      <c r="B52" s="10" t="s">
        <v>11</v>
      </c>
      <c r="C52" s="5">
        <v>11600</v>
      </c>
      <c r="D52" s="24"/>
      <c r="E52" s="24"/>
      <c r="F52" s="24"/>
      <c r="G52" s="24"/>
    </row>
    <row r="53" spans="1:7" ht="12.75">
      <c r="A53" s="9">
        <v>31216</v>
      </c>
      <c r="B53" s="10" t="s">
        <v>122</v>
      </c>
      <c r="C53" s="5">
        <v>49000</v>
      </c>
      <c r="D53" s="24"/>
      <c r="E53" s="24"/>
      <c r="F53" s="24"/>
      <c r="G53" s="24">
        <v>1250</v>
      </c>
    </row>
    <row r="54" spans="1:7" ht="12.75">
      <c r="A54" s="9">
        <v>31219</v>
      </c>
      <c r="B54" s="3" t="s">
        <v>121</v>
      </c>
      <c r="C54" s="5">
        <v>4000</v>
      </c>
      <c r="D54" s="24"/>
      <c r="E54" s="24"/>
      <c r="F54" s="24"/>
      <c r="G54" s="24"/>
    </row>
    <row r="55" spans="1:7" ht="13.5">
      <c r="A55" s="11">
        <v>312</v>
      </c>
      <c r="B55" s="17" t="s">
        <v>12</v>
      </c>
      <c r="C55" s="20">
        <f>SUM(C48:C54)</f>
        <v>171600</v>
      </c>
      <c r="D55" s="20">
        <f>SUM(D48:D54)</f>
        <v>0</v>
      </c>
      <c r="E55" s="20">
        <f>SUM(E48:E54)</f>
        <v>0</v>
      </c>
      <c r="F55" s="20">
        <f>SUM(F48:F54)</f>
        <v>0</v>
      </c>
      <c r="G55" s="20">
        <f>SUM(G48:G54)</f>
        <v>1250</v>
      </c>
    </row>
    <row r="56" spans="1:7" ht="12.75">
      <c r="A56" s="9">
        <v>31321</v>
      </c>
      <c r="B56" s="10" t="s">
        <v>13</v>
      </c>
      <c r="C56" s="5">
        <v>573036</v>
      </c>
      <c r="D56" s="24"/>
      <c r="E56" s="24"/>
      <c r="F56" s="24"/>
      <c r="G56" s="24">
        <v>1997</v>
      </c>
    </row>
    <row r="57" spans="1:7" ht="12.75">
      <c r="A57" s="9">
        <v>31322</v>
      </c>
      <c r="B57" s="10" t="s">
        <v>14</v>
      </c>
      <c r="C57" s="5">
        <v>19101</v>
      </c>
      <c r="D57" s="24"/>
      <c r="E57" s="24"/>
      <c r="F57" s="24"/>
      <c r="G57" s="24">
        <v>67</v>
      </c>
    </row>
    <row r="58" spans="1:7" ht="12.75">
      <c r="A58" s="9">
        <v>31329</v>
      </c>
      <c r="B58" s="10" t="s">
        <v>147</v>
      </c>
      <c r="C58" s="5"/>
      <c r="D58" s="24"/>
      <c r="E58" s="24"/>
      <c r="F58" s="24"/>
      <c r="G58" s="24"/>
    </row>
    <row r="59" spans="1:7" ht="13.5">
      <c r="A59" s="11">
        <v>3132</v>
      </c>
      <c r="B59" s="23" t="s">
        <v>13</v>
      </c>
      <c r="C59" s="20">
        <f>SUM(C56:C58)</f>
        <v>592137</v>
      </c>
      <c r="D59" s="20">
        <f>SUM(D56:D58)</f>
        <v>0</v>
      </c>
      <c r="E59" s="20">
        <f>SUM(E56:E58)</f>
        <v>0</v>
      </c>
      <c r="F59" s="20">
        <f>SUM(F56:F58)</f>
        <v>0</v>
      </c>
      <c r="G59" s="20">
        <f>SUM(G56:G58)</f>
        <v>2064</v>
      </c>
    </row>
    <row r="60" spans="1:7" ht="12.75">
      <c r="A60" s="14">
        <v>31332</v>
      </c>
      <c r="B60" s="15" t="s">
        <v>15</v>
      </c>
      <c r="C60" s="5">
        <v>64945</v>
      </c>
      <c r="D60" s="24"/>
      <c r="E60" s="24"/>
      <c r="F60" s="24"/>
      <c r="G60" s="24">
        <v>226</v>
      </c>
    </row>
    <row r="61" spans="1:7" ht="12.75">
      <c r="A61" s="9">
        <v>31333</v>
      </c>
      <c r="B61" s="10" t="s">
        <v>16</v>
      </c>
      <c r="C61" s="5">
        <v>0</v>
      </c>
      <c r="D61" s="24"/>
      <c r="E61" s="24"/>
      <c r="F61" s="24"/>
      <c r="G61" s="24"/>
    </row>
    <row r="62" spans="1:7" ht="13.5">
      <c r="A62" s="11">
        <v>3133</v>
      </c>
      <c r="B62" s="17" t="s">
        <v>15</v>
      </c>
      <c r="C62" s="20">
        <f>SUM(C60:C61)</f>
        <v>64945</v>
      </c>
      <c r="D62" s="20">
        <f>SUM(D60:D61)</f>
        <v>0</v>
      </c>
      <c r="E62" s="20">
        <f>SUM(E60:E61)</f>
        <v>0</v>
      </c>
      <c r="F62" s="20">
        <f>SUM(F60:F61)</f>
        <v>0</v>
      </c>
      <c r="G62" s="20">
        <f>SUM(G60:G61)</f>
        <v>226</v>
      </c>
    </row>
    <row r="63" spans="1:7" ht="13.5">
      <c r="A63" s="11">
        <v>313</v>
      </c>
      <c r="B63" s="17" t="s">
        <v>17</v>
      </c>
      <c r="C63" s="20">
        <f>C59+C62</f>
        <v>657082</v>
      </c>
      <c r="D63" s="20">
        <f>D59+D62</f>
        <v>0</v>
      </c>
      <c r="E63" s="20">
        <f>E59+E62</f>
        <v>0</v>
      </c>
      <c r="F63" s="20">
        <f>F59+F62</f>
        <v>0</v>
      </c>
      <c r="G63" s="20">
        <f>G59+G62</f>
        <v>2290</v>
      </c>
    </row>
    <row r="64" spans="1:7" ht="12.75">
      <c r="A64" s="9">
        <v>32111</v>
      </c>
      <c r="B64" s="10" t="s">
        <v>18</v>
      </c>
      <c r="C64" s="5">
        <v>0</v>
      </c>
      <c r="D64" s="24">
        <v>7700</v>
      </c>
      <c r="E64" s="24"/>
      <c r="F64" s="24">
        <f aca="true" t="shared" si="0" ref="F64:F69">D64+E64</f>
        <v>7700</v>
      </c>
      <c r="G64" s="24"/>
    </row>
    <row r="65" spans="1:7" ht="12.75">
      <c r="A65" s="9">
        <v>32112</v>
      </c>
      <c r="B65" s="10" t="s">
        <v>19</v>
      </c>
      <c r="C65" s="5">
        <v>0</v>
      </c>
      <c r="D65" s="24"/>
      <c r="E65" s="24"/>
      <c r="F65" s="24">
        <f t="shared" si="0"/>
        <v>0</v>
      </c>
      <c r="G65" s="24"/>
    </row>
    <row r="66" spans="1:7" ht="12.75">
      <c r="A66" s="9">
        <v>32113</v>
      </c>
      <c r="B66" s="10" t="s">
        <v>20</v>
      </c>
      <c r="C66" s="5">
        <v>0</v>
      </c>
      <c r="D66" s="24">
        <v>6000</v>
      </c>
      <c r="E66" s="24">
        <v>2000</v>
      </c>
      <c r="F66" s="24">
        <f t="shared" si="0"/>
        <v>8000</v>
      </c>
      <c r="G66" s="24"/>
    </row>
    <row r="67" spans="1:7" ht="12.75">
      <c r="A67" s="9">
        <v>32114</v>
      </c>
      <c r="B67" s="10" t="s">
        <v>21</v>
      </c>
      <c r="C67" s="5">
        <v>0</v>
      </c>
      <c r="D67" s="24"/>
      <c r="E67" s="24"/>
      <c r="F67" s="24">
        <f t="shared" si="0"/>
        <v>0</v>
      </c>
      <c r="G67" s="24"/>
    </row>
    <row r="68" spans="1:7" ht="12.75">
      <c r="A68" s="9">
        <v>32115</v>
      </c>
      <c r="B68" s="10" t="s">
        <v>22</v>
      </c>
      <c r="C68" s="5">
        <v>0</v>
      </c>
      <c r="D68" s="24">
        <v>18100</v>
      </c>
      <c r="E68" s="24"/>
      <c r="F68" s="24">
        <f t="shared" si="0"/>
        <v>18100</v>
      </c>
      <c r="G68" s="24"/>
    </row>
    <row r="69" spans="1:7" ht="12.75">
      <c r="A69" s="9">
        <v>32116</v>
      </c>
      <c r="B69" s="10" t="s">
        <v>23</v>
      </c>
      <c r="C69" s="5">
        <v>0</v>
      </c>
      <c r="D69" s="24"/>
      <c r="E69" s="24"/>
      <c r="F69" s="24">
        <f t="shared" si="0"/>
        <v>0</v>
      </c>
      <c r="G69" s="24"/>
    </row>
    <row r="70" spans="1:7" ht="12.75">
      <c r="A70" s="11">
        <v>3211</v>
      </c>
      <c r="B70" s="12" t="s">
        <v>24</v>
      </c>
      <c r="C70" s="20">
        <f>SUM(C64:C69)</f>
        <v>0</v>
      </c>
      <c r="D70" s="20">
        <f>SUM(D64:D69)</f>
        <v>31800</v>
      </c>
      <c r="E70" s="20">
        <f>SUM(E64:E69)</f>
        <v>2000</v>
      </c>
      <c r="F70" s="20">
        <f>SUM(F64:F69)</f>
        <v>33800</v>
      </c>
      <c r="G70" s="20">
        <f>SUM(G64:G69)</f>
        <v>0</v>
      </c>
    </row>
    <row r="71" spans="1:7" ht="12.75">
      <c r="A71" s="11">
        <v>32121</v>
      </c>
      <c r="B71" s="12" t="s">
        <v>25</v>
      </c>
      <c r="C71" s="20">
        <v>0</v>
      </c>
      <c r="D71" s="24">
        <v>136000</v>
      </c>
      <c r="E71" s="24">
        <v>-4500</v>
      </c>
      <c r="F71" s="24">
        <f>D71+E71</f>
        <v>131500</v>
      </c>
      <c r="G71" s="24">
        <v>2800</v>
      </c>
    </row>
    <row r="72" spans="1:7" ht="12.75">
      <c r="A72" s="9">
        <v>32131</v>
      </c>
      <c r="B72" s="10" t="s">
        <v>26</v>
      </c>
      <c r="C72" s="5">
        <v>0</v>
      </c>
      <c r="D72" s="24">
        <v>1600</v>
      </c>
      <c r="E72" s="24">
        <v>2000</v>
      </c>
      <c r="F72" s="24">
        <f>D72+E72</f>
        <v>3600</v>
      </c>
      <c r="G72" s="24"/>
    </row>
    <row r="73" spans="1:7" ht="12.75">
      <c r="A73" s="9">
        <v>32132</v>
      </c>
      <c r="B73" s="10" t="s">
        <v>27</v>
      </c>
      <c r="C73" s="5">
        <v>0</v>
      </c>
      <c r="D73" s="24">
        <v>3600</v>
      </c>
      <c r="E73" s="24"/>
      <c r="F73" s="24">
        <f>D73+E73</f>
        <v>3600</v>
      </c>
      <c r="G73" s="24"/>
    </row>
    <row r="74" spans="1:7" ht="12.75">
      <c r="A74" s="11">
        <v>3213</v>
      </c>
      <c r="B74" s="12" t="s">
        <v>28</v>
      </c>
      <c r="C74" s="20">
        <f>C72+C73</f>
        <v>0</v>
      </c>
      <c r="D74" s="20">
        <f>D72+D73</f>
        <v>5200</v>
      </c>
      <c r="E74" s="20">
        <f>E72+E73</f>
        <v>2000</v>
      </c>
      <c r="F74" s="20">
        <f>F72+F73</f>
        <v>7200</v>
      </c>
      <c r="G74" s="20">
        <f>G72+G73</f>
        <v>0</v>
      </c>
    </row>
    <row r="75" spans="1:7" ht="12.75">
      <c r="A75" s="11">
        <v>321</v>
      </c>
      <c r="B75" s="12" t="s">
        <v>29</v>
      </c>
      <c r="C75" s="20">
        <f>C70+C71+C74</f>
        <v>0</v>
      </c>
      <c r="D75" s="20">
        <f>D70+D71+D74</f>
        <v>173000</v>
      </c>
      <c r="E75" s="20">
        <f>E70+E71+E74</f>
        <v>-500</v>
      </c>
      <c r="F75" s="20">
        <f>F70+F71+F74</f>
        <v>172500</v>
      </c>
      <c r="G75" s="20">
        <f>G70+G71+G74</f>
        <v>2800</v>
      </c>
    </row>
    <row r="76" spans="1:7" ht="12.75">
      <c r="A76" s="9">
        <v>32211</v>
      </c>
      <c r="B76" s="10" t="s">
        <v>30</v>
      </c>
      <c r="C76" s="5">
        <v>0</v>
      </c>
      <c r="D76" s="24">
        <v>10000</v>
      </c>
      <c r="E76" s="24">
        <v>-3000</v>
      </c>
      <c r="F76" s="24">
        <f>D76+E76</f>
        <v>7000</v>
      </c>
      <c r="G76" s="24"/>
    </row>
    <row r="77" spans="1:7" ht="12.75">
      <c r="A77" s="9">
        <v>32212</v>
      </c>
      <c r="B77" s="10" t="s">
        <v>31</v>
      </c>
      <c r="C77" s="5">
        <v>0</v>
      </c>
      <c r="D77" s="24">
        <v>3500</v>
      </c>
      <c r="E77" s="24"/>
      <c r="F77" s="24">
        <f>D77+E77</f>
        <v>3500</v>
      </c>
      <c r="G77" s="24"/>
    </row>
    <row r="78" spans="1:7" ht="13.5">
      <c r="A78" s="11" t="s">
        <v>0</v>
      </c>
      <c r="B78" s="21" t="s">
        <v>1</v>
      </c>
      <c r="C78" s="11" t="s">
        <v>151</v>
      </c>
      <c r="D78" s="20" t="s">
        <v>152</v>
      </c>
      <c r="E78" s="20" t="s">
        <v>178</v>
      </c>
      <c r="F78" s="20" t="s">
        <v>152</v>
      </c>
      <c r="G78" s="20" t="s">
        <v>153</v>
      </c>
    </row>
    <row r="79" spans="1:7" ht="12.75">
      <c r="A79" s="9">
        <v>32214</v>
      </c>
      <c r="B79" s="10" t="s">
        <v>32</v>
      </c>
      <c r="C79" s="5">
        <v>0</v>
      </c>
      <c r="D79" s="24">
        <v>8600</v>
      </c>
      <c r="E79" s="24"/>
      <c r="F79" s="24">
        <f>D79+E79</f>
        <v>8600</v>
      </c>
      <c r="G79" s="24"/>
    </row>
    <row r="80" spans="1:7" ht="12.75">
      <c r="A80" s="9">
        <v>32216</v>
      </c>
      <c r="B80" s="10" t="s">
        <v>34</v>
      </c>
      <c r="C80" s="5">
        <v>0</v>
      </c>
      <c r="D80" s="24">
        <v>9100</v>
      </c>
      <c r="E80" s="24"/>
      <c r="F80" s="24">
        <f>D80+E80</f>
        <v>9100</v>
      </c>
      <c r="G80" s="24"/>
    </row>
    <row r="81" spans="1:7" ht="12.75">
      <c r="A81" s="9">
        <v>32219</v>
      </c>
      <c r="B81" s="10" t="s">
        <v>148</v>
      </c>
      <c r="C81" s="5">
        <v>0</v>
      </c>
      <c r="D81" s="24">
        <v>22580</v>
      </c>
      <c r="E81" s="24"/>
      <c r="F81" s="24">
        <f>D81+E81</f>
        <v>22580</v>
      </c>
      <c r="G81" s="24"/>
    </row>
    <row r="82" spans="1:7" ht="13.5">
      <c r="A82" s="11">
        <v>3221</v>
      </c>
      <c r="B82" s="17" t="s">
        <v>35</v>
      </c>
      <c r="C82" s="20">
        <f>SUM(C76:C81)</f>
        <v>0</v>
      </c>
      <c r="D82" s="20">
        <f>SUM(D76:D81)</f>
        <v>53780</v>
      </c>
      <c r="E82" s="20">
        <f>SUM(E76:E81)</f>
        <v>-3000</v>
      </c>
      <c r="F82" s="20">
        <f>SUM(F76:F81)</f>
        <v>50780</v>
      </c>
      <c r="G82" s="20">
        <f>SUM(G76:G81)</f>
        <v>0</v>
      </c>
    </row>
    <row r="83" spans="1:7" ht="12.75">
      <c r="A83" s="9">
        <v>32231</v>
      </c>
      <c r="B83" s="10" t="s">
        <v>36</v>
      </c>
      <c r="C83" s="5">
        <v>0</v>
      </c>
      <c r="D83" s="24">
        <v>41400</v>
      </c>
      <c r="E83" s="24"/>
      <c r="F83" s="24">
        <f>D83+E83</f>
        <v>41400</v>
      </c>
      <c r="G83" s="24"/>
    </row>
    <row r="84" spans="1:7" ht="13.5">
      <c r="A84" s="11" t="s">
        <v>0</v>
      </c>
      <c r="B84" s="21" t="s">
        <v>1</v>
      </c>
      <c r="C84" s="11" t="s">
        <v>151</v>
      </c>
      <c r="D84" s="20" t="s">
        <v>152</v>
      </c>
      <c r="E84" s="20"/>
      <c r="F84" s="24"/>
      <c r="G84" s="20" t="s">
        <v>153</v>
      </c>
    </row>
    <row r="85" spans="1:7" ht="12.75">
      <c r="A85" s="9">
        <v>32233</v>
      </c>
      <c r="B85" s="10" t="s">
        <v>37</v>
      </c>
      <c r="C85" s="5">
        <v>0</v>
      </c>
      <c r="D85" s="24">
        <v>96950</v>
      </c>
      <c r="E85" s="24"/>
      <c r="F85" s="24">
        <f>D85+E85</f>
        <v>96950</v>
      </c>
      <c r="G85" s="24"/>
    </row>
    <row r="86" spans="1:7" ht="13.5">
      <c r="A86" s="11">
        <v>3223</v>
      </c>
      <c r="B86" s="17" t="s">
        <v>38</v>
      </c>
      <c r="C86" s="20">
        <f>SUM(C83:C85)</f>
        <v>0</v>
      </c>
      <c r="D86" s="20">
        <f>SUM(D83:D85)</f>
        <v>138350</v>
      </c>
      <c r="E86" s="20"/>
      <c r="F86" s="24">
        <f>D86+E86</f>
        <v>138350</v>
      </c>
      <c r="G86" s="20">
        <f>SUM(G83:G85)</f>
        <v>0</v>
      </c>
    </row>
    <row r="87" spans="1:7" ht="12.75">
      <c r="A87" s="9">
        <v>32241</v>
      </c>
      <c r="B87" s="10" t="s">
        <v>39</v>
      </c>
      <c r="C87" s="5"/>
      <c r="D87" s="24">
        <v>1000</v>
      </c>
      <c r="E87" s="24"/>
      <c r="F87" s="24">
        <f>D87+E87</f>
        <v>1000</v>
      </c>
      <c r="G87" s="24"/>
    </row>
    <row r="88" spans="1:7" ht="12.75">
      <c r="A88" s="9">
        <v>32242</v>
      </c>
      <c r="B88" s="48" t="s">
        <v>149</v>
      </c>
      <c r="C88" s="5">
        <v>0</v>
      </c>
      <c r="D88" s="24">
        <v>66310</v>
      </c>
      <c r="E88" s="24">
        <v>-41000</v>
      </c>
      <c r="F88" s="24">
        <f>D88+E88</f>
        <v>25310</v>
      </c>
      <c r="G88" s="24"/>
    </row>
    <row r="89" spans="1:7" ht="12.75">
      <c r="A89" s="9">
        <v>32244</v>
      </c>
      <c r="B89" s="10" t="s">
        <v>40</v>
      </c>
      <c r="C89" s="5"/>
      <c r="D89" s="24">
        <v>1500</v>
      </c>
      <c r="E89" s="24"/>
      <c r="F89" s="24">
        <f>D89+E89</f>
        <v>1500</v>
      </c>
      <c r="G89" s="24"/>
    </row>
    <row r="90" spans="1:7" ht="13.5">
      <c r="A90" s="11">
        <v>3224</v>
      </c>
      <c r="B90" s="17" t="s">
        <v>41</v>
      </c>
      <c r="C90" s="20">
        <f>C87+C88+C89</f>
        <v>0</v>
      </c>
      <c r="D90" s="20">
        <f>D87+D88+D89</f>
        <v>68810</v>
      </c>
      <c r="E90" s="20">
        <f>E87+E88+E89</f>
        <v>-41000</v>
      </c>
      <c r="F90" s="20">
        <f>F87+F88+F89</f>
        <v>27810</v>
      </c>
      <c r="G90" s="20">
        <f>G87+G88+G89</f>
        <v>0</v>
      </c>
    </row>
    <row r="91" spans="1:7" ht="12.75">
      <c r="A91" s="11">
        <v>32251</v>
      </c>
      <c r="B91" s="12" t="s">
        <v>42</v>
      </c>
      <c r="C91" s="5">
        <v>0</v>
      </c>
      <c r="D91" s="24">
        <v>5010</v>
      </c>
      <c r="E91" s="24"/>
      <c r="F91" s="24">
        <f>D91+E91</f>
        <v>5010</v>
      </c>
      <c r="G91" s="24"/>
    </row>
    <row r="92" spans="1:7" ht="12.75">
      <c r="A92" s="9">
        <v>32271</v>
      </c>
      <c r="B92" s="10" t="s">
        <v>33</v>
      </c>
      <c r="C92" s="5">
        <v>0</v>
      </c>
      <c r="D92" s="24">
        <v>4550</v>
      </c>
      <c r="E92" s="24"/>
      <c r="F92" s="24">
        <f aca="true" t="shared" si="1" ref="F92:F108">D92+E92</f>
        <v>4550</v>
      </c>
      <c r="G92" s="24"/>
    </row>
    <row r="93" spans="1:7" ht="13.5">
      <c r="A93" s="11">
        <v>322</v>
      </c>
      <c r="B93" s="17" t="s">
        <v>43</v>
      </c>
      <c r="C93" s="20">
        <f>C82+C86+C90+C91+C92</f>
        <v>0</v>
      </c>
      <c r="D93" s="20">
        <f>D82+D86+D90+D91+D92</f>
        <v>270500</v>
      </c>
      <c r="E93" s="20">
        <f>E82+E86+E90+E91+E92</f>
        <v>-44000</v>
      </c>
      <c r="F93" s="20">
        <f>F82+F86+F90+F91+F92</f>
        <v>226500</v>
      </c>
      <c r="G93" s="20">
        <f>G82+G86+G90+G91+G92</f>
        <v>0</v>
      </c>
    </row>
    <row r="94" spans="1:7" ht="12.75">
      <c r="A94" s="14">
        <v>32311</v>
      </c>
      <c r="B94" s="15" t="s">
        <v>44</v>
      </c>
      <c r="C94" s="5">
        <v>0</v>
      </c>
      <c r="D94" s="24">
        <v>14000</v>
      </c>
      <c r="E94" s="24">
        <v>-2000</v>
      </c>
      <c r="F94" s="24">
        <f t="shared" si="1"/>
        <v>12000</v>
      </c>
      <c r="G94" s="24"/>
    </row>
    <row r="95" spans="1:7" ht="12.75">
      <c r="A95" s="9">
        <v>32313</v>
      </c>
      <c r="B95" s="10" t="s">
        <v>45</v>
      </c>
      <c r="C95" s="5">
        <v>0</v>
      </c>
      <c r="D95" s="24">
        <v>7000</v>
      </c>
      <c r="E95" s="24"/>
      <c r="F95" s="24">
        <f t="shared" si="1"/>
        <v>7000</v>
      </c>
      <c r="G95" s="24"/>
    </row>
    <row r="96" spans="1:7" ht="12.75">
      <c r="A96" s="9">
        <v>32319</v>
      </c>
      <c r="B96" s="10" t="s">
        <v>46</v>
      </c>
      <c r="C96" s="5">
        <v>0</v>
      </c>
      <c r="D96" s="24">
        <v>3000</v>
      </c>
      <c r="E96" s="24"/>
      <c r="F96" s="24">
        <f t="shared" si="1"/>
        <v>3000</v>
      </c>
      <c r="G96" s="24"/>
    </row>
    <row r="97" spans="1:7" ht="13.5">
      <c r="A97" s="11">
        <v>3231</v>
      </c>
      <c r="B97" s="17" t="s">
        <v>47</v>
      </c>
      <c r="C97" s="20">
        <f>SUM(C94:C96)</f>
        <v>0</v>
      </c>
      <c r="D97" s="20">
        <f>SUM(D94:D96)</f>
        <v>24000</v>
      </c>
      <c r="E97" s="20">
        <f>SUM(E94:E96)</f>
        <v>-2000</v>
      </c>
      <c r="F97" s="20">
        <f>SUM(F94:F96)</f>
        <v>22000</v>
      </c>
      <c r="G97" s="20">
        <f>SUM(G94:G96)</f>
        <v>0</v>
      </c>
    </row>
    <row r="98" spans="1:7" ht="12.75">
      <c r="A98" s="9">
        <v>32321</v>
      </c>
      <c r="B98" s="10" t="s">
        <v>48</v>
      </c>
      <c r="C98" s="5">
        <v>0</v>
      </c>
      <c r="D98" s="24">
        <v>0</v>
      </c>
      <c r="E98" s="24">
        <v>13000</v>
      </c>
      <c r="F98" s="24">
        <f t="shared" si="1"/>
        <v>13000</v>
      </c>
      <c r="G98" s="24"/>
    </row>
    <row r="99" spans="1:7" ht="12.75">
      <c r="A99" s="9">
        <v>32322</v>
      </c>
      <c r="B99" s="10" t="s">
        <v>150</v>
      </c>
      <c r="C99" s="5">
        <v>0</v>
      </c>
      <c r="D99" s="24">
        <v>23000</v>
      </c>
      <c r="E99" s="24">
        <v>-5000</v>
      </c>
      <c r="F99" s="24">
        <f t="shared" si="1"/>
        <v>18000</v>
      </c>
      <c r="G99" s="24"/>
    </row>
    <row r="100" spans="1:7" ht="12.75">
      <c r="A100" s="9">
        <v>32329</v>
      </c>
      <c r="B100" s="10" t="s">
        <v>49</v>
      </c>
      <c r="C100" s="5">
        <v>0</v>
      </c>
      <c r="D100" s="24">
        <v>4000</v>
      </c>
      <c r="E100" s="24">
        <v>-2000</v>
      </c>
      <c r="F100" s="24">
        <f t="shared" si="1"/>
        <v>2000</v>
      </c>
      <c r="G100" s="24"/>
    </row>
    <row r="101" spans="1:7" ht="13.5">
      <c r="A101" s="11">
        <v>3232</v>
      </c>
      <c r="B101" s="17" t="s">
        <v>50</v>
      </c>
      <c r="C101" s="20">
        <f>SUM(C98+C100+C99)</f>
        <v>0</v>
      </c>
      <c r="D101" s="20">
        <f>SUM(D98+D100+D99)</f>
        <v>27000</v>
      </c>
      <c r="E101" s="20">
        <f>SUM(E98+E100+E99)</f>
        <v>6000</v>
      </c>
      <c r="F101" s="20">
        <f>SUM(F98+F100+F99)</f>
        <v>33000</v>
      </c>
      <c r="G101" s="20">
        <f>SUM(G98+G100+G99)</f>
        <v>0</v>
      </c>
    </row>
    <row r="102" spans="1:7" ht="12.75">
      <c r="A102" s="9">
        <v>32332</v>
      </c>
      <c r="B102" s="10" t="s">
        <v>51</v>
      </c>
      <c r="C102" s="5">
        <v>0</v>
      </c>
      <c r="D102" s="24">
        <v>1700</v>
      </c>
      <c r="E102" s="24"/>
      <c r="F102" s="24">
        <f t="shared" si="1"/>
        <v>1700</v>
      </c>
      <c r="G102" s="24"/>
    </row>
    <row r="103" spans="1:7" ht="12.75">
      <c r="A103" s="9">
        <v>32333</v>
      </c>
      <c r="B103" s="10" t="s">
        <v>52</v>
      </c>
      <c r="C103" s="5"/>
      <c r="D103" s="24"/>
      <c r="E103" s="24"/>
      <c r="F103" s="24">
        <f t="shared" si="1"/>
        <v>0</v>
      </c>
      <c r="G103" s="24"/>
    </row>
    <row r="104" spans="1:7" ht="12.75">
      <c r="A104" s="9">
        <v>32334</v>
      </c>
      <c r="B104" s="10" t="s">
        <v>53</v>
      </c>
      <c r="C104" s="5">
        <v>0</v>
      </c>
      <c r="D104" s="24"/>
      <c r="E104" s="24"/>
      <c r="F104" s="24">
        <f t="shared" si="1"/>
        <v>0</v>
      </c>
      <c r="G104" s="24"/>
    </row>
    <row r="105" spans="1:7" ht="12.75">
      <c r="A105" s="9">
        <v>32339</v>
      </c>
      <c r="B105" s="10" t="s">
        <v>54</v>
      </c>
      <c r="C105" s="5">
        <v>0</v>
      </c>
      <c r="D105" s="24">
        <v>1000</v>
      </c>
      <c r="E105" s="24"/>
      <c r="F105" s="24">
        <f t="shared" si="1"/>
        <v>1000</v>
      </c>
      <c r="G105" s="24"/>
    </row>
    <row r="106" spans="1:7" ht="13.5">
      <c r="A106" s="11">
        <v>3233</v>
      </c>
      <c r="B106" s="17" t="s">
        <v>55</v>
      </c>
      <c r="C106" s="20">
        <f>SUM(C102:C105)</f>
        <v>0</v>
      </c>
      <c r="D106" s="20">
        <f>SUM(D102:D105)</f>
        <v>2700</v>
      </c>
      <c r="E106" s="20">
        <f>SUM(E102:E105)</f>
        <v>0</v>
      </c>
      <c r="F106" s="20">
        <f>SUM(F102:F105)</f>
        <v>2700</v>
      </c>
      <c r="G106" s="20">
        <f>SUM(G102:G105)</f>
        <v>0</v>
      </c>
    </row>
    <row r="107" spans="1:7" ht="12.75">
      <c r="A107" s="9">
        <v>32341</v>
      </c>
      <c r="B107" s="10" t="s">
        <v>56</v>
      </c>
      <c r="C107" s="5">
        <v>0</v>
      </c>
      <c r="D107" s="24">
        <v>4500</v>
      </c>
      <c r="E107" s="24">
        <v>2000</v>
      </c>
      <c r="F107" s="24">
        <f t="shared" si="1"/>
        <v>6500</v>
      </c>
      <c r="G107" s="24"/>
    </row>
    <row r="108" spans="1:7" ht="12.75">
      <c r="A108" s="9">
        <v>32342</v>
      </c>
      <c r="B108" s="10" t="s">
        <v>57</v>
      </c>
      <c r="C108" s="5">
        <v>0</v>
      </c>
      <c r="D108" s="24">
        <v>21500</v>
      </c>
      <c r="E108" s="24"/>
      <c r="F108" s="24">
        <f t="shared" si="1"/>
        <v>21500</v>
      </c>
      <c r="G108" s="24"/>
    </row>
    <row r="109" spans="1:7" ht="12.75">
      <c r="A109" s="9">
        <v>32344</v>
      </c>
      <c r="B109" s="10" t="s">
        <v>58</v>
      </c>
      <c r="C109" s="5"/>
      <c r="D109" s="24"/>
      <c r="E109" s="24"/>
      <c r="F109" s="24"/>
      <c r="G109" s="24"/>
    </row>
    <row r="110" spans="1:7" ht="12.75">
      <c r="A110" s="9">
        <v>32349</v>
      </c>
      <c r="B110" s="10" t="s">
        <v>61</v>
      </c>
      <c r="C110" s="5">
        <v>0</v>
      </c>
      <c r="D110" s="24">
        <v>2200</v>
      </c>
      <c r="E110" s="24"/>
      <c r="F110" s="24">
        <f>D110+E110</f>
        <v>2200</v>
      </c>
      <c r="G110" s="24"/>
    </row>
    <row r="111" spans="1:7" ht="13.5">
      <c r="A111" s="11">
        <v>3234</v>
      </c>
      <c r="B111" s="17" t="s">
        <v>62</v>
      </c>
      <c r="C111" s="20">
        <f>SUM(C107:C110)</f>
        <v>0</v>
      </c>
      <c r="D111" s="20">
        <f>SUM(D107:D110)</f>
        <v>28200</v>
      </c>
      <c r="E111" s="20">
        <f>SUM(E107:E110)</f>
        <v>2000</v>
      </c>
      <c r="F111" s="20">
        <f>SUM(F107:F110)</f>
        <v>30200</v>
      </c>
      <c r="G111" s="20">
        <f>SUM(G107:G110)</f>
        <v>0</v>
      </c>
    </row>
    <row r="112" spans="1:7" ht="12.75">
      <c r="A112" s="11">
        <v>32352</v>
      </c>
      <c r="B112" s="12" t="s">
        <v>63</v>
      </c>
      <c r="C112" s="20">
        <v>0</v>
      </c>
      <c r="D112" s="24">
        <v>61370</v>
      </c>
      <c r="E112" s="24">
        <v>4000</v>
      </c>
      <c r="F112" s="24">
        <f aca="true" t="shared" si="2" ref="F112:F144">D112+E112</f>
        <v>65370</v>
      </c>
      <c r="G112" s="24"/>
    </row>
    <row r="113" spans="1:7" ht="12.75">
      <c r="A113" s="11">
        <v>32354</v>
      </c>
      <c r="B113" s="12" t="s">
        <v>180</v>
      </c>
      <c r="C113" s="20"/>
      <c r="D113" s="24"/>
      <c r="E113" s="24">
        <v>1200</v>
      </c>
      <c r="F113" s="24">
        <f t="shared" si="2"/>
        <v>1200</v>
      </c>
      <c r="G113" s="24"/>
    </row>
    <row r="114" spans="1:7" ht="12.75">
      <c r="A114" s="11">
        <v>32361</v>
      </c>
      <c r="B114" s="12" t="s">
        <v>64</v>
      </c>
      <c r="C114" s="20">
        <v>0</v>
      </c>
      <c r="D114" s="24">
        <v>5600</v>
      </c>
      <c r="E114" s="24">
        <v>6000</v>
      </c>
      <c r="F114" s="24">
        <f t="shared" si="2"/>
        <v>11600</v>
      </c>
      <c r="G114" s="24"/>
    </row>
    <row r="115" spans="1:7" ht="12.75">
      <c r="A115" s="9">
        <v>32371</v>
      </c>
      <c r="B115" s="10" t="s">
        <v>65</v>
      </c>
      <c r="C115" s="5"/>
      <c r="D115" s="24"/>
      <c r="E115" s="24"/>
      <c r="F115" s="24">
        <f t="shared" si="2"/>
        <v>0</v>
      </c>
      <c r="G115" s="24"/>
    </row>
    <row r="116" spans="1:7" ht="13.5">
      <c r="A116" s="11" t="s">
        <v>0</v>
      </c>
      <c r="B116" s="21" t="s">
        <v>1</v>
      </c>
      <c r="C116" s="11" t="s">
        <v>151</v>
      </c>
      <c r="D116" s="20" t="s">
        <v>152</v>
      </c>
      <c r="E116" s="20" t="s">
        <v>178</v>
      </c>
      <c r="F116" s="20" t="s">
        <v>152</v>
      </c>
      <c r="G116" s="20" t="s">
        <v>153</v>
      </c>
    </row>
    <row r="117" spans="1:7" ht="12.75">
      <c r="A117" s="9">
        <v>32372</v>
      </c>
      <c r="B117" s="10" t="s">
        <v>139</v>
      </c>
      <c r="C117" s="5">
        <v>0</v>
      </c>
      <c r="D117" s="24">
        <v>830</v>
      </c>
      <c r="E117" s="24"/>
      <c r="F117" s="24">
        <f t="shared" si="2"/>
        <v>830</v>
      </c>
      <c r="G117" s="24"/>
    </row>
    <row r="118" spans="1:7" ht="12.75">
      <c r="A118" s="9">
        <v>32373</v>
      </c>
      <c r="B118" s="10" t="s">
        <v>66</v>
      </c>
      <c r="C118" s="5"/>
      <c r="D118" s="24"/>
      <c r="E118" s="24"/>
      <c r="F118" s="24">
        <f t="shared" si="2"/>
        <v>0</v>
      </c>
      <c r="G118" s="24"/>
    </row>
    <row r="119" spans="1:7" ht="12.75">
      <c r="A119" s="9">
        <v>32374</v>
      </c>
      <c r="B119" s="10" t="s">
        <v>67</v>
      </c>
      <c r="C119" s="5"/>
      <c r="D119" s="24"/>
      <c r="E119" s="24"/>
      <c r="F119" s="24">
        <f t="shared" si="2"/>
        <v>0</v>
      </c>
      <c r="G119" s="24"/>
    </row>
    <row r="120" spans="1:7" ht="12.75">
      <c r="A120" s="9">
        <v>32375</v>
      </c>
      <c r="B120" s="10" t="s">
        <v>68</v>
      </c>
      <c r="C120" s="5"/>
      <c r="D120" s="24"/>
      <c r="E120" s="24"/>
      <c r="F120" s="24">
        <f t="shared" si="2"/>
        <v>0</v>
      </c>
      <c r="G120" s="24"/>
    </row>
    <row r="121" spans="1:7" ht="12.75">
      <c r="A121" s="9">
        <v>32379</v>
      </c>
      <c r="B121" s="10" t="s">
        <v>69</v>
      </c>
      <c r="C121" s="5">
        <v>0</v>
      </c>
      <c r="D121" s="24">
        <v>400</v>
      </c>
      <c r="E121" s="24"/>
      <c r="F121" s="24">
        <f t="shared" si="2"/>
        <v>400</v>
      </c>
      <c r="G121" s="24"/>
    </row>
    <row r="122" spans="1:7" ht="13.5">
      <c r="A122" s="11">
        <v>3237</v>
      </c>
      <c r="B122" s="17" t="s">
        <v>70</v>
      </c>
      <c r="C122" s="20">
        <f>SUM(C115:C121)</f>
        <v>0</v>
      </c>
      <c r="D122" s="20">
        <f>SUM(D115:D121)</f>
        <v>1230</v>
      </c>
      <c r="E122" s="20">
        <f>SUM(E115:E121)</f>
        <v>0</v>
      </c>
      <c r="F122" s="20">
        <f>SUM(F115:F121)</f>
        <v>1230</v>
      </c>
      <c r="G122" s="20">
        <f>SUM(G115:G121)</f>
        <v>0</v>
      </c>
    </row>
    <row r="123" spans="1:7" ht="12.75">
      <c r="A123" s="9">
        <v>32381</v>
      </c>
      <c r="B123" s="10" t="s">
        <v>71</v>
      </c>
      <c r="C123" s="5"/>
      <c r="D123" s="24">
        <v>2750</v>
      </c>
      <c r="E123" s="24"/>
      <c r="F123" s="24">
        <f t="shared" si="2"/>
        <v>2750</v>
      </c>
      <c r="G123" s="24"/>
    </row>
    <row r="124" spans="1:7" ht="12.75">
      <c r="A124" s="9">
        <v>32382</v>
      </c>
      <c r="B124" s="10" t="s">
        <v>72</v>
      </c>
      <c r="C124" s="5">
        <v>0</v>
      </c>
      <c r="D124" s="24"/>
      <c r="E124" s="24"/>
      <c r="F124" s="24">
        <f t="shared" si="2"/>
        <v>0</v>
      </c>
      <c r="G124" s="24"/>
    </row>
    <row r="125" spans="1:7" ht="12.75">
      <c r="A125" s="9">
        <v>32389</v>
      </c>
      <c r="B125" s="10" t="s">
        <v>73</v>
      </c>
      <c r="C125" s="5">
        <v>0</v>
      </c>
      <c r="D125" s="24">
        <v>5000</v>
      </c>
      <c r="E125" s="24">
        <v>1500</v>
      </c>
      <c r="F125" s="24">
        <f t="shared" si="2"/>
        <v>6500</v>
      </c>
      <c r="G125" s="24"/>
    </row>
    <row r="126" spans="1:7" ht="13.5">
      <c r="A126" s="11">
        <v>3238</v>
      </c>
      <c r="B126" s="17" t="s">
        <v>74</v>
      </c>
      <c r="C126" s="20">
        <f>SUM(C123:C125)</f>
        <v>0</v>
      </c>
      <c r="D126" s="20">
        <f>SUM(D123:D125)</f>
        <v>7750</v>
      </c>
      <c r="E126" s="20">
        <f>SUM(E123:E125)</f>
        <v>1500</v>
      </c>
      <c r="F126" s="20">
        <f>SUM(F123:F125)</f>
        <v>9250</v>
      </c>
      <c r="G126" s="20">
        <f>SUM(G123:G125)</f>
        <v>0</v>
      </c>
    </row>
    <row r="127" spans="1:7" ht="12.75">
      <c r="A127" s="9">
        <v>32391</v>
      </c>
      <c r="B127" s="10" t="s">
        <v>75</v>
      </c>
      <c r="C127" s="5">
        <v>0</v>
      </c>
      <c r="D127" s="24">
        <v>2800</v>
      </c>
      <c r="E127" s="24"/>
      <c r="F127" s="24">
        <f t="shared" si="2"/>
        <v>2800</v>
      </c>
      <c r="G127" s="24"/>
    </row>
    <row r="128" spans="1:7" ht="12.75">
      <c r="A128" s="9">
        <v>32392</v>
      </c>
      <c r="B128" s="10" t="s">
        <v>76</v>
      </c>
      <c r="C128" s="5">
        <v>0</v>
      </c>
      <c r="D128" s="24"/>
      <c r="E128" s="24"/>
      <c r="F128" s="24">
        <f t="shared" si="2"/>
        <v>0</v>
      </c>
      <c r="G128" s="24"/>
    </row>
    <row r="129" spans="1:7" ht="12.75">
      <c r="A129" s="9">
        <v>32393</v>
      </c>
      <c r="B129" s="10" t="s">
        <v>77</v>
      </c>
      <c r="C129" s="5">
        <v>0</v>
      </c>
      <c r="D129" s="24">
        <v>500</v>
      </c>
      <c r="E129" s="24"/>
      <c r="F129" s="24">
        <f t="shared" si="2"/>
        <v>500</v>
      </c>
      <c r="G129" s="24"/>
    </row>
    <row r="130" spans="1:7" ht="12.75">
      <c r="A130" s="9">
        <v>32395</v>
      </c>
      <c r="B130" s="10" t="s">
        <v>59</v>
      </c>
      <c r="C130" s="5">
        <v>0</v>
      </c>
      <c r="D130" s="24">
        <v>3000</v>
      </c>
      <c r="E130" s="24"/>
      <c r="F130" s="24">
        <f t="shared" si="2"/>
        <v>3000</v>
      </c>
      <c r="G130" s="24"/>
    </row>
    <row r="131" spans="1:7" ht="12.75">
      <c r="A131" s="9">
        <v>32396</v>
      </c>
      <c r="B131" s="15" t="s">
        <v>60</v>
      </c>
      <c r="C131" s="5">
        <v>0</v>
      </c>
      <c r="D131" s="24">
        <v>20550</v>
      </c>
      <c r="E131" s="24"/>
      <c r="F131" s="24">
        <f t="shared" si="2"/>
        <v>20550</v>
      </c>
      <c r="G131" s="24"/>
    </row>
    <row r="132" spans="1:7" ht="12.75">
      <c r="A132" s="9">
        <v>32399</v>
      </c>
      <c r="B132" s="15" t="s">
        <v>78</v>
      </c>
      <c r="C132" s="5">
        <v>0</v>
      </c>
      <c r="D132" s="24">
        <v>2800</v>
      </c>
      <c r="E132" s="24"/>
      <c r="F132" s="24">
        <f t="shared" si="2"/>
        <v>2800</v>
      </c>
      <c r="G132" s="24"/>
    </row>
    <row r="133" spans="1:7" ht="13.5">
      <c r="A133" s="11">
        <v>3239</v>
      </c>
      <c r="B133" s="17" t="s">
        <v>78</v>
      </c>
      <c r="C133" s="20">
        <f>SUM(C127:C132)</f>
        <v>0</v>
      </c>
      <c r="D133" s="20">
        <f>SUM(D127:D132)</f>
        <v>29650</v>
      </c>
      <c r="E133" s="20">
        <f>SUM(E127:E132)</f>
        <v>0</v>
      </c>
      <c r="F133" s="20">
        <f>SUM(F127:F132)</f>
        <v>29650</v>
      </c>
      <c r="G133" s="20">
        <f>SUM(G127:G132)</f>
        <v>0</v>
      </c>
    </row>
    <row r="134" spans="1:7" ht="13.5">
      <c r="A134" s="11">
        <v>323</v>
      </c>
      <c r="B134" s="17" t="s">
        <v>79</v>
      </c>
      <c r="C134" s="20">
        <f>SUM(C97+C101+C106+C111+C112+C114+C122+C126+C133)</f>
        <v>0</v>
      </c>
      <c r="D134" s="20">
        <f>SUM(D97+D101+D106+D111+D112+D113+D114+D122+D126+D133)</f>
        <v>187500</v>
      </c>
      <c r="E134" s="20">
        <f>SUM(E97+E101+E106+E111+E112+E113+E114+E122+E126+E133)</f>
        <v>18700</v>
      </c>
      <c r="F134" s="20">
        <f>SUM(F97+F101+F106+F111+F112+F113+F114+F122+F126+F133)</f>
        <v>206200</v>
      </c>
      <c r="G134" s="20">
        <f>SUM(G97+G101+G106+G111+G112+G114+G122+G126+G133)</f>
        <v>0</v>
      </c>
    </row>
    <row r="135" spans="1:7" ht="13.5">
      <c r="A135" s="11">
        <v>32411</v>
      </c>
      <c r="B135" s="17" t="s">
        <v>181</v>
      </c>
      <c r="C135" s="20"/>
      <c r="D135" s="20"/>
      <c r="E135" s="20">
        <v>300</v>
      </c>
      <c r="F135" s="24">
        <f t="shared" si="2"/>
        <v>300</v>
      </c>
      <c r="G135" s="20"/>
    </row>
    <row r="136" spans="1:7" ht="12.75">
      <c r="A136" s="9">
        <v>32922</v>
      </c>
      <c r="B136" s="10" t="s">
        <v>125</v>
      </c>
      <c r="C136" s="5">
        <v>0</v>
      </c>
      <c r="D136" s="24">
        <v>7400</v>
      </c>
      <c r="E136" s="24"/>
      <c r="F136" s="24">
        <f t="shared" si="2"/>
        <v>7400</v>
      </c>
      <c r="G136" s="24"/>
    </row>
    <row r="137" spans="1:7" ht="12.75">
      <c r="A137" s="9">
        <v>32923</v>
      </c>
      <c r="B137" s="10" t="s">
        <v>80</v>
      </c>
      <c r="C137" s="5">
        <v>0</v>
      </c>
      <c r="D137" s="24"/>
      <c r="E137" s="24"/>
      <c r="F137" s="24">
        <f t="shared" si="2"/>
        <v>0</v>
      </c>
      <c r="G137" s="24"/>
    </row>
    <row r="138" spans="1:7" ht="12.75">
      <c r="A138" s="11">
        <v>3292</v>
      </c>
      <c r="B138" s="10" t="s">
        <v>81</v>
      </c>
      <c r="C138" s="20">
        <f>C136+C137</f>
        <v>0</v>
      </c>
      <c r="D138" s="20">
        <f>D136+D137</f>
        <v>7400</v>
      </c>
      <c r="E138" s="20"/>
      <c r="F138" s="24">
        <f t="shared" si="2"/>
        <v>7400</v>
      </c>
      <c r="G138" s="20">
        <f>G136+G137</f>
        <v>0</v>
      </c>
    </row>
    <row r="139" spans="1:7" ht="13.5">
      <c r="A139" s="11">
        <v>32931</v>
      </c>
      <c r="B139" s="17" t="s">
        <v>82</v>
      </c>
      <c r="C139" s="20">
        <v>0</v>
      </c>
      <c r="D139" s="24">
        <v>2700</v>
      </c>
      <c r="E139" s="24"/>
      <c r="F139" s="24">
        <f t="shared" si="2"/>
        <v>2700</v>
      </c>
      <c r="G139" s="24"/>
    </row>
    <row r="140" spans="1:7" ht="13.5">
      <c r="A140" s="11">
        <v>32941</v>
      </c>
      <c r="B140" s="17" t="s">
        <v>83</v>
      </c>
      <c r="C140" s="20">
        <v>0</v>
      </c>
      <c r="D140" s="24">
        <v>500</v>
      </c>
      <c r="E140" s="24"/>
      <c r="F140" s="24">
        <f t="shared" si="2"/>
        <v>500</v>
      </c>
      <c r="G140" s="24"/>
    </row>
    <row r="141" spans="1:7" ht="13.5">
      <c r="A141" s="13">
        <v>32951</v>
      </c>
      <c r="B141" s="18" t="s">
        <v>126</v>
      </c>
      <c r="C141" s="20"/>
      <c r="D141" s="24"/>
      <c r="E141" s="24"/>
      <c r="F141" s="24">
        <f t="shared" si="2"/>
        <v>0</v>
      </c>
      <c r="G141" s="24"/>
    </row>
    <row r="142" spans="1:7" ht="13.5">
      <c r="A142" s="13">
        <v>32952</v>
      </c>
      <c r="B142" s="26" t="s">
        <v>127</v>
      </c>
      <c r="C142" s="20">
        <v>0</v>
      </c>
      <c r="D142" s="24">
        <v>250</v>
      </c>
      <c r="E142" s="24"/>
      <c r="F142" s="24">
        <f t="shared" si="2"/>
        <v>250</v>
      </c>
      <c r="G142" s="24"/>
    </row>
    <row r="143" spans="1:7" ht="13.5">
      <c r="A143" s="13">
        <v>32953</v>
      </c>
      <c r="B143" s="26" t="s">
        <v>128</v>
      </c>
      <c r="C143" s="20">
        <v>0</v>
      </c>
      <c r="D143" s="24">
        <v>1000</v>
      </c>
      <c r="E143" s="24"/>
      <c r="F143" s="24">
        <f t="shared" si="2"/>
        <v>1000</v>
      </c>
      <c r="G143" s="24"/>
    </row>
    <row r="144" spans="1:7" ht="13.5">
      <c r="A144" s="11">
        <v>32954</v>
      </c>
      <c r="B144" s="25" t="s">
        <v>129</v>
      </c>
      <c r="C144" s="20">
        <v>0</v>
      </c>
      <c r="D144" s="24">
        <v>100</v>
      </c>
      <c r="E144" s="24"/>
      <c r="F144" s="24">
        <f t="shared" si="2"/>
        <v>100</v>
      </c>
      <c r="G144" s="24"/>
    </row>
    <row r="145" spans="1:7" ht="13.5">
      <c r="A145" s="13">
        <v>32955</v>
      </c>
      <c r="B145" s="26" t="s">
        <v>131</v>
      </c>
      <c r="C145" s="20">
        <v>11500</v>
      </c>
      <c r="D145" s="24"/>
      <c r="E145" s="24"/>
      <c r="F145" s="24"/>
      <c r="G145" s="24"/>
    </row>
    <row r="146" spans="1:7" ht="13.5">
      <c r="A146" s="13">
        <v>3295</v>
      </c>
      <c r="B146" s="26" t="s">
        <v>130</v>
      </c>
      <c r="C146" s="20">
        <f>SUM(C141:C145)</f>
        <v>11500</v>
      </c>
      <c r="D146" s="20">
        <f>SUM(D141:D145)</f>
        <v>1350</v>
      </c>
      <c r="E146" s="20">
        <f>SUM(E141:E145)</f>
        <v>0</v>
      </c>
      <c r="F146" s="20">
        <f>SUM(F141:F145)</f>
        <v>1350</v>
      </c>
      <c r="G146" s="20">
        <f>SUM(G141:G145)</f>
        <v>0</v>
      </c>
    </row>
    <row r="147" spans="1:7" ht="12.75">
      <c r="A147" s="14">
        <v>32992</v>
      </c>
      <c r="B147" s="15" t="s">
        <v>84</v>
      </c>
      <c r="C147" s="5">
        <v>0</v>
      </c>
      <c r="D147" s="24"/>
      <c r="E147" s="24"/>
      <c r="F147" s="20">
        <f aca="true" t="shared" si="3" ref="F147:F159">D147+E147</f>
        <v>0</v>
      </c>
      <c r="G147" s="24"/>
    </row>
    <row r="148" spans="1:7" ht="12.75">
      <c r="A148" s="9">
        <v>32993</v>
      </c>
      <c r="B148" s="10" t="s">
        <v>85</v>
      </c>
      <c r="C148" s="5">
        <v>0</v>
      </c>
      <c r="D148" s="24"/>
      <c r="E148" s="24"/>
      <c r="F148" s="20">
        <f t="shared" si="3"/>
        <v>0</v>
      </c>
      <c r="G148" s="24"/>
    </row>
    <row r="149" spans="1:7" ht="12.75">
      <c r="A149" s="9">
        <v>32999</v>
      </c>
      <c r="B149" s="10" t="s">
        <v>86</v>
      </c>
      <c r="C149" s="5">
        <v>0</v>
      </c>
      <c r="D149" s="24">
        <v>2050</v>
      </c>
      <c r="E149" s="24"/>
      <c r="F149" s="20">
        <f t="shared" si="3"/>
        <v>2050</v>
      </c>
      <c r="G149" s="24"/>
    </row>
    <row r="150" spans="1:7" ht="12.75">
      <c r="A150" s="11">
        <v>3299</v>
      </c>
      <c r="B150" s="10" t="s">
        <v>86</v>
      </c>
      <c r="C150" s="20">
        <f>SUM(C147:C149)</f>
        <v>0</v>
      </c>
      <c r="D150" s="20">
        <f>SUM(D147:D149)</f>
        <v>2050</v>
      </c>
      <c r="E150" s="20">
        <f>SUM(E147:E149)</f>
        <v>0</v>
      </c>
      <c r="F150" s="20">
        <f>SUM(F147:F149)</f>
        <v>2050</v>
      </c>
      <c r="G150" s="20">
        <f>SUM(G147:G149)</f>
        <v>0</v>
      </c>
    </row>
    <row r="151" spans="1:7" ht="13.5">
      <c r="A151" s="11">
        <v>329</v>
      </c>
      <c r="B151" s="17" t="s">
        <v>86</v>
      </c>
      <c r="C151" s="20">
        <f>C138+C139+C146+C150+C140</f>
        <v>11500</v>
      </c>
      <c r="D151" s="20">
        <f>D138+D139+D146+D150+D140</f>
        <v>14000</v>
      </c>
      <c r="E151" s="20">
        <f>E138+E139+E146+E150+E140</f>
        <v>0</v>
      </c>
      <c r="F151" s="20">
        <f>F138+F139+F146+F150+F140</f>
        <v>14000</v>
      </c>
      <c r="G151" s="20">
        <f>G138+G139+G146+G150+G140</f>
        <v>0</v>
      </c>
    </row>
    <row r="152" spans="1:7" ht="12.75">
      <c r="A152" s="9">
        <v>34311</v>
      </c>
      <c r="B152" s="10" t="s">
        <v>87</v>
      </c>
      <c r="C152" s="5"/>
      <c r="D152" s="24">
        <v>1300</v>
      </c>
      <c r="E152" s="24"/>
      <c r="F152" s="20">
        <f t="shared" si="3"/>
        <v>1300</v>
      </c>
      <c r="G152" s="24"/>
    </row>
    <row r="153" spans="1:7" ht="12.75">
      <c r="A153" s="9">
        <v>34312</v>
      </c>
      <c r="B153" s="10" t="s">
        <v>88</v>
      </c>
      <c r="C153" s="5">
        <v>0</v>
      </c>
      <c r="D153" s="24">
        <v>2700</v>
      </c>
      <c r="E153" s="24"/>
      <c r="F153" s="20">
        <f t="shared" si="3"/>
        <v>2700</v>
      </c>
      <c r="G153" s="24"/>
    </row>
    <row r="154" spans="1:7" ht="13.5">
      <c r="A154" s="11" t="s">
        <v>0</v>
      </c>
      <c r="B154" s="21" t="s">
        <v>1</v>
      </c>
      <c r="C154" s="11" t="s">
        <v>151</v>
      </c>
      <c r="D154" s="20" t="s">
        <v>152</v>
      </c>
      <c r="E154" s="20" t="s">
        <v>178</v>
      </c>
      <c r="F154" s="20" t="s">
        <v>152</v>
      </c>
      <c r="G154" s="20" t="s">
        <v>153</v>
      </c>
    </row>
    <row r="155" spans="1:7" ht="13.5">
      <c r="A155" s="11">
        <v>3431</v>
      </c>
      <c r="B155" s="17" t="s">
        <v>89</v>
      </c>
      <c r="C155" s="20">
        <f>SUM(C152:C153)</f>
        <v>0</v>
      </c>
      <c r="D155" s="20">
        <f>SUM(D152:D153)</f>
        <v>4000</v>
      </c>
      <c r="E155" s="20">
        <f>SUM(E152:E153)</f>
        <v>0</v>
      </c>
      <c r="F155" s="20">
        <f>SUM(F152:F153)</f>
        <v>4000</v>
      </c>
      <c r="G155" s="20">
        <f>SUM(G152:G153)</f>
        <v>0</v>
      </c>
    </row>
    <row r="156" spans="1:7" ht="12.75">
      <c r="A156" s="11">
        <v>34333</v>
      </c>
      <c r="B156" s="12" t="s">
        <v>90</v>
      </c>
      <c r="C156" s="5">
        <v>0</v>
      </c>
      <c r="D156" s="24">
        <v>1000</v>
      </c>
      <c r="E156" s="24"/>
      <c r="F156" s="20">
        <f t="shared" si="3"/>
        <v>1000</v>
      </c>
      <c r="G156" s="24"/>
    </row>
    <row r="157" spans="1:7" ht="12.75">
      <c r="A157" s="11">
        <v>34349</v>
      </c>
      <c r="B157" s="12" t="s">
        <v>91</v>
      </c>
      <c r="C157" s="5"/>
      <c r="D157" s="24"/>
      <c r="E157" s="24"/>
      <c r="F157" s="20">
        <f t="shared" si="3"/>
        <v>0</v>
      </c>
      <c r="G157" s="24"/>
    </row>
    <row r="158" spans="1:7" ht="13.5">
      <c r="A158" s="11">
        <v>343</v>
      </c>
      <c r="B158" s="17" t="s">
        <v>92</v>
      </c>
      <c r="C158" s="20">
        <f>SUM(C156:C157)+C155</f>
        <v>0</v>
      </c>
      <c r="D158" s="20">
        <f>SUM(D156:D157)+D155</f>
        <v>5000</v>
      </c>
      <c r="E158" s="20">
        <f>SUM(E156:E157)+E155</f>
        <v>0</v>
      </c>
      <c r="F158" s="20">
        <f>SUM(F156:F157)+F155</f>
        <v>5000</v>
      </c>
      <c r="G158" s="20">
        <f>SUM(G156:G157)+G155</f>
        <v>0</v>
      </c>
    </row>
    <row r="159" spans="1:7" ht="12.75">
      <c r="A159" s="11">
        <v>37219</v>
      </c>
      <c r="B159" s="12" t="s">
        <v>93</v>
      </c>
      <c r="C159" s="5"/>
      <c r="D159" s="24"/>
      <c r="E159" s="24"/>
      <c r="F159" s="20">
        <f t="shared" si="3"/>
        <v>0</v>
      </c>
      <c r="G159" s="24"/>
    </row>
    <row r="160" spans="1:7" ht="12.75">
      <c r="A160" s="11">
        <v>38119</v>
      </c>
      <c r="B160" s="12" t="s">
        <v>94</v>
      </c>
      <c r="C160" s="5"/>
      <c r="D160" s="24"/>
      <c r="E160" s="24"/>
      <c r="F160" s="24"/>
      <c r="G160" s="24"/>
    </row>
    <row r="161" spans="1:7" ht="13.5">
      <c r="A161" s="11">
        <v>3</v>
      </c>
      <c r="B161" s="17" t="s">
        <v>95</v>
      </c>
      <c r="C161" s="20">
        <f>C47+C55+C63+C75+C93+C134+C151+C158+C159+C160</f>
        <v>4660422</v>
      </c>
      <c r="D161" s="20">
        <f>D47+D55+D63+D75+D93+D134+D135+D151+D158+D159+D160</f>
        <v>650000</v>
      </c>
      <c r="E161" s="20">
        <f>E47+E55+E63+E75+E93+E134+E135+E151+E158+E159+E160</f>
        <v>-25500</v>
      </c>
      <c r="F161" s="20">
        <f>F47+F55+F63+F75+F93+F134+F135+F151+F158+F159+F160</f>
        <v>624500</v>
      </c>
      <c r="G161" s="20">
        <f>G47+G55+G63+G75+G93+G134+G151+G158+G159+G160</f>
        <v>19653</v>
      </c>
    </row>
    <row r="162" spans="1:7" ht="13.5">
      <c r="A162" s="11"/>
      <c r="B162" s="17"/>
      <c r="C162" s="20"/>
      <c r="D162" s="24"/>
      <c r="E162" s="24"/>
      <c r="F162" s="24"/>
      <c r="G162" s="24"/>
    </row>
    <row r="163" spans="1:7" ht="13.5">
      <c r="A163" s="11"/>
      <c r="B163" s="17"/>
      <c r="C163" s="20"/>
      <c r="D163" s="24"/>
      <c r="E163" s="24"/>
      <c r="F163" s="24"/>
      <c r="G163" s="24"/>
    </row>
    <row r="164" spans="1:7" ht="12.75">
      <c r="A164" s="11">
        <v>421</v>
      </c>
      <c r="B164" s="12" t="s">
        <v>96</v>
      </c>
      <c r="C164" s="20"/>
      <c r="D164" s="24"/>
      <c r="E164" s="24"/>
      <c r="F164" s="24"/>
      <c r="G164" s="24"/>
    </row>
    <row r="165" spans="1:7" ht="12.75">
      <c r="A165" s="9">
        <v>42211</v>
      </c>
      <c r="B165" s="10" t="s">
        <v>97</v>
      </c>
      <c r="C165" s="5">
        <v>0</v>
      </c>
      <c r="D165" s="24"/>
      <c r="E165" s="24">
        <v>20000</v>
      </c>
      <c r="F165" s="24">
        <f>D165+E165</f>
        <v>20000</v>
      </c>
      <c r="G165" s="24"/>
    </row>
    <row r="166" spans="1:7" ht="12.75">
      <c r="A166" s="9">
        <v>42212</v>
      </c>
      <c r="B166" s="10" t="s">
        <v>98</v>
      </c>
      <c r="C166" s="5"/>
      <c r="D166" s="24"/>
      <c r="E166" s="24">
        <v>4000</v>
      </c>
      <c r="F166" s="24">
        <f aca="true" t="shared" si="4" ref="F166:F177">D166+E166</f>
        <v>4000</v>
      </c>
      <c r="G166" s="24"/>
    </row>
    <row r="167" spans="1:7" ht="13.5">
      <c r="A167" s="11">
        <v>4221</v>
      </c>
      <c r="B167" s="17" t="s">
        <v>99</v>
      </c>
      <c r="C167" s="20">
        <f>SUM(C165:C166)</f>
        <v>0</v>
      </c>
      <c r="D167" s="20">
        <f>SUM(D165:D166)</f>
        <v>0</v>
      </c>
      <c r="E167" s="20">
        <f>SUM(E165:E166)</f>
        <v>24000</v>
      </c>
      <c r="F167" s="20">
        <f>SUM(F165:F166)</f>
        <v>24000</v>
      </c>
      <c r="G167" s="20">
        <f>SUM(G165:G166)</f>
        <v>0</v>
      </c>
    </row>
    <row r="168" spans="1:7" ht="12.75">
      <c r="A168" s="9">
        <v>42252</v>
      </c>
      <c r="B168" s="10" t="s">
        <v>113</v>
      </c>
      <c r="C168" s="5">
        <v>0</v>
      </c>
      <c r="D168" s="24"/>
      <c r="E168" s="24"/>
      <c r="F168" s="24">
        <f t="shared" si="4"/>
        <v>0</v>
      </c>
      <c r="G168" s="24"/>
    </row>
    <row r="169" spans="1:7" ht="13.5">
      <c r="A169" s="16">
        <v>4225</v>
      </c>
      <c r="B169" s="19" t="s">
        <v>113</v>
      </c>
      <c r="C169" s="20">
        <f>C168</f>
        <v>0</v>
      </c>
      <c r="D169" s="20">
        <f>D168</f>
        <v>0</v>
      </c>
      <c r="E169" s="20">
        <f>E168</f>
        <v>0</v>
      </c>
      <c r="F169" s="20">
        <f>F168</f>
        <v>0</v>
      </c>
      <c r="G169" s="20">
        <f>G168</f>
        <v>0</v>
      </c>
    </row>
    <row r="170" spans="1:7" ht="12.75">
      <c r="A170" s="11">
        <v>42262</v>
      </c>
      <c r="B170" s="12" t="s">
        <v>100</v>
      </c>
      <c r="C170" s="5"/>
      <c r="D170" s="24"/>
      <c r="E170" s="24"/>
      <c r="F170" s="24">
        <f t="shared" si="4"/>
        <v>0</v>
      </c>
      <c r="G170" s="24"/>
    </row>
    <row r="171" spans="1:7" ht="12.75">
      <c r="A171" s="9">
        <v>42271</v>
      </c>
      <c r="B171" s="10" t="s">
        <v>114</v>
      </c>
      <c r="C171" s="5"/>
      <c r="D171" s="24"/>
      <c r="E171" s="24"/>
      <c r="F171" s="24">
        <f t="shared" si="4"/>
        <v>0</v>
      </c>
      <c r="G171" s="24"/>
    </row>
    <row r="172" spans="1:7" ht="12.75">
      <c r="A172" s="9">
        <v>42272</v>
      </c>
      <c r="B172" s="10" t="s">
        <v>115</v>
      </c>
      <c r="C172" s="5"/>
      <c r="D172" s="24"/>
      <c r="E172" s="24"/>
      <c r="F172" s="24">
        <f t="shared" si="4"/>
        <v>0</v>
      </c>
      <c r="G172" s="24"/>
    </row>
    <row r="173" spans="1:7" ht="12.75">
      <c r="A173" s="9">
        <v>42273</v>
      </c>
      <c r="B173" s="10" t="s">
        <v>101</v>
      </c>
      <c r="C173" s="5">
        <v>0</v>
      </c>
      <c r="D173" s="24"/>
      <c r="E173" s="24">
        <v>20000</v>
      </c>
      <c r="F173" s="24">
        <f t="shared" si="4"/>
        <v>20000</v>
      </c>
      <c r="G173" s="24"/>
    </row>
    <row r="174" spans="1:7" ht="12.75">
      <c r="A174" s="9">
        <v>42274</v>
      </c>
      <c r="B174" s="10" t="s">
        <v>116</v>
      </c>
      <c r="C174" s="5"/>
      <c r="D174" s="24"/>
      <c r="E174" s="24"/>
      <c r="F174" s="24">
        <f t="shared" si="4"/>
        <v>0</v>
      </c>
      <c r="G174" s="24"/>
    </row>
    <row r="175" spans="1:7" ht="13.5">
      <c r="A175" s="11">
        <v>4227</v>
      </c>
      <c r="B175" s="17" t="s">
        <v>102</v>
      </c>
      <c r="C175" s="20">
        <f>SUM(C171:C174)</f>
        <v>0</v>
      </c>
      <c r="D175" s="20">
        <f>SUM(D171:D174)</f>
        <v>0</v>
      </c>
      <c r="E175" s="20">
        <f>SUM(E171:E174)</f>
        <v>20000</v>
      </c>
      <c r="F175" s="20">
        <f>SUM(F171:F174)</f>
        <v>20000</v>
      </c>
      <c r="G175" s="20">
        <f>SUM(G171:G174)</f>
        <v>0</v>
      </c>
    </row>
    <row r="176" spans="1:7" ht="13.5">
      <c r="A176" s="11">
        <v>422</v>
      </c>
      <c r="B176" s="17" t="s">
        <v>103</v>
      </c>
      <c r="C176" s="20">
        <f>C167+C169+C175</f>
        <v>0</v>
      </c>
      <c r="D176" s="20">
        <f>D167+D169+D175</f>
        <v>0</v>
      </c>
      <c r="E176" s="20">
        <f>E167+E169+E175</f>
        <v>44000</v>
      </c>
      <c r="F176" s="20">
        <f>F167+F169+F175</f>
        <v>44000</v>
      </c>
      <c r="G176" s="20">
        <f>G167+G169+G175</f>
        <v>0</v>
      </c>
    </row>
    <row r="177" spans="1:7" ht="12.75">
      <c r="A177" s="9">
        <v>42411</v>
      </c>
      <c r="B177" s="10" t="s">
        <v>104</v>
      </c>
      <c r="C177" s="5">
        <v>0</v>
      </c>
      <c r="D177" s="24"/>
      <c r="E177" s="24">
        <v>1500</v>
      </c>
      <c r="F177" s="24">
        <f t="shared" si="4"/>
        <v>1500</v>
      </c>
      <c r="G177" s="24"/>
    </row>
    <row r="178" spans="1:7" ht="12.75">
      <c r="A178" s="9"/>
      <c r="B178" s="10"/>
      <c r="C178" s="5"/>
      <c r="D178" s="24"/>
      <c r="E178" s="24"/>
      <c r="F178" s="24"/>
      <c r="G178" s="24"/>
    </row>
    <row r="179" spans="1:7" ht="12.75">
      <c r="A179" s="9">
        <v>42419</v>
      </c>
      <c r="B179" s="10" t="s">
        <v>105</v>
      </c>
      <c r="C179" s="5"/>
      <c r="D179" s="24"/>
      <c r="E179" s="24"/>
      <c r="F179" s="24"/>
      <c r="G179" s="24"/>
    </row>
    <row r="180" spans="1:7" ht="13.5">
      <c r="A180" s="11">
        <v>424</v>
      </c>
      <c r="B180" s="17" t="s">
        <v>106</v>
      </c>
      <c r="C180" s="20">
        <f>SUM(C177:C179)</f>
        <v>0</v>
      </c>
      <c r="D180" s="20">
        <f>SUM(D177:D179)</f>
        <v>0</v>
      </c>
      <c r="E180" s="20">
        <f>SUM(E177:E179)</f>
        <v>1500</v>
      </c>
      <c r="F180" s="20">
        <f>SUM(F177:F179)</f>
        <v>1500</v>
      </c>
      <c r="G180" s="20">
        <f>SUM(G177:G179)</f>
        <v>0</v>
      </c>
    </row>
    <row r="181" spans="1:7" ht="13.5">
      <c r="A181" s="11">
        <v>4</v>
      </c>
      <c r="B181" s="17" t="s">
        <v>107</v>
      </c>
      <c r="C181" s="20">
        <f>SUM(C164+C176+C180)</f>
        <v>0</v>
      </c>
      <c r="D181" s="20">
        <f>SUM(D164+D176+D180)</f>
        <v>0</v>
      </c>
      <c r="E181" s="20">
        <f>SUM(E164+E176+E180)</f>
        <v>45500</v>
      </c>
      <c r="F181" s="20">
        <f>SUM(F164+F176+F180)</f>
        <v>45500</v>
      </c>
      <c r="G181" s="20">
        <f>SUM(G164+G176+G180)</f>
        <v>0</v>
      </c>
    </row>
    <row r="182" spans="1:7" ht="12.75">
      <c r="A182" s="9"/>
      <c r="B182" s="10"/>
      <c r="C182" s="5"/>
      <c r="D182" s="24"/>
      <c r="E182" s="24"/>
      <c r="F182" s="24"/>
      <c r="G182" s="24"/>
    </row>
    <row r="183" spans="1:7" ht="13.5">
      <c r="A183" s="11"/>
      <c r="B183" s="17" t="s">
        <v>117</v>
      </c>
      <c r="C183" s="20">
        <f>SUM(C181+C161)</f>
        <v>4660422</v>
      </c>
      <c r="D183" s="20">
        <f>SUM(D181+D161)</f>
        <v>650000</v>
      </c>
      <c r="E183" s="20">
        <f>SUM(E181+E161)</f>
        <v>20000</v>
      </c>
      <c r="F183" s="20">
        <f>SUM(F181+F161)</f>
        <v>670000</v>
      </c>
      <c r="G183" s="20">
        <f>SUM(G181+G161)</f>
        <v>19653</v>
      </c>
    </row>
    <row r="184" spans="1:7" ht="12.75">
      <c r="A184" s="9"/>
      <c r="B184" s="10"/>
      <c r="C184" s="5"/>
      <c r="D184" s="24"/>
      <c r="E184" s="24"/>
      <c r="F184" s="24"/>
      <c r="G184" s="24"/>
    </row>
    <row r="185" spans="1:7" ht="12.75">
      <c r="A185" s="9"/>
      <c r="B185" s="10"/>
      <c r="C185" s="5"/>
      <c r="D185" s="24"/>
      <c r="E185" s="24"/>
      <c r="F185" s="24"/>
      <c r="G185" s="24"/>
    </row>
    <row r="186" spans="1:7" ht="12.75">
      <c r="A186" s="9"/>
      <c r="B186" s="10"/>
      <c r="C186" s="5"/>
      <c r="D186" s="24"/>
      <c r="E186" s="24"/>
      <c r="F186" s="24"/>
      <c r="G186" s="24"/>
    </row>
    <row r="187" spans="1:7" ht="12.75">
      <c r="A187" s="9"/>
      <c r="B187" s="10"/>
      <c r="C187" s="5"/>
      <c r="D187" s="24"/>
      <c r="E187" s="24"/>
      <c r="F187" s="24"/>
      <c r="G187" s="24"/>
    </row>
    <row r="188" spans="1:7" ht="12.75">
      <c r="A188" s="9"/>
      <c r="B188" s="10"/>
      <c r="C188" s="5"/>
      <c r="D188" s="24"/>
      <c r="E188" s="24"/>
      <c r="F188" s="24"/>
      <c r="G188" s="24"/>
    </row>
    <row r="189" spans="1:7" ht="13.5">
      <c r="A189" s="11"/>
      <c r="B189" s="17" t="s">
        <v>108</v>
      </c>
      <c r="C189" s="20">
        <f>C30</f>
        <v>4660422</v>
      </c>
      <c r="D189" s="20">
        <f>D30</f>
        <v>650000</v>
      </c>
      <c r="E189" s="20">
        <f>E30</f>
        <v>20000</v>
      </c>
      <c r="F189" s="20">
        <f>F30</f>
        <v>670000</v>
      </c>
      <c r="G189" s="20">
        <f>G30</f>
        <v>19653</v>
      </c>
    </row>
    <row r="190" spans="1:7" ht="13.5">
      <c r="A190" s="11"/>
      <c r="B190" s="17" t="s">
        <v>5</v>
      </c>
      <c r="C190" s="20">
        <f>C183</f>
        <v>4660422</v>
      </c>
      <c r="D190" s="20">
        <f>D183</f>
        <v>650000</v>
      </c>
      <c r="E190" s="20">
        <f>E183</f>
        <v>20000</v>
      </c>
      <c r="F190" s="20">
        <f>F183</f>
        <v>670000</v>
      </c>
      <c r="G190" s="20">
        <f>G183</f>
        <v>19653</v>
      </c>
    </row>
    <row r="191" spans="1:7" ht="13.5">
      <c r="A191" s="11"/>
      <c r="B191" s="17" t="s">
        <v>109</v>
      </c>
      <c r="C191" s="20">
        <f>C189-C190</f>
        <v>0</v>
      </c>
      <c r="D191" s="20">
        <f>D189-D190</f>
        <v>0</v>
      </c>
      <c r="E191" s="20">
        <f>E189-E190</f>
        <v>0</v>
      </c>
      <c r="F191" s="20">
        <f>F189-F190</f>
        <v>0</v>
      </c>
      <c r="G191" s="20">
        <f>G189-G190</f>
        <v>0</v>
      </c>
    </row>
    <row r="192" spans="1:7" ht="13.5">
      <c r="A192" s="11" t="s">
        <v>0</v>
      </c>
      <c r="B192" s="21" t="s">
        <v>1</v>
      </c>
      <c r="C192" s="11" t="s">
        <v>151</v>
      </c>
      <c r="D192" s="20" t="s">
        <v>152</v>
      </c>
      <c r="E192" s="20" t="s">
        <v>178</v>
      </c>
      <c r="F192" s="20" t="s">
        <v>152</v>
      </c>
      <c r="G192" s="20" t="s">
        <v>153</v>
      </c>
    </row>
    <row r="193" spans="1:7" ht="12.75">
      <c r="A193" s="11">
        <v>6</v>
      </c>
      <c r="B193" s="12" t="s">
        <v>4</v>
      </c>
      <c r="C193" s="5">
        <f>C189</f>
        <v>4660422</v>
      </c>
      <c r="D193" s="5">
        <f>D189</f>
        <v>650000</v>
      </c>
      <c r="E193" s="5">
        <f>E189</f>
        <v>20000</v>
      </c>
      <c r="F193" s="5">
        <f>F189</f>
        <v>670000</v>
      </c>
      <c r="G193" s="5">
        <f>G189</f>
        <v>19653</v>
      </c>
    </row>
    <row r="194" spans="1:7" ht="12.75">
      <c r="A194" s="11">
        <v>7</v>
      </c>
      <c r="B194" s="12" t="s">
        <v>167</v>
      </c>
      <c r="C194" s="1"/>
      <c r="D194" s="24"/>
      <c r="E194" s="24"/>
      <c r="F194" s="24"/>
      <c r="G194" s="24"/>
    </row>
    <row r="195" spans="1:7" ht="12.75">
      <c r="A195" s="11">
        <v>8</v>
      </c>
      <c r="B195" s="12" t="s">
        <v>168</v>
      </c>
      <c r="C195" s="1"/>
      <c r="D195" s="24"/>
      <c r="E195" s="24"/>
      <c r="F195" s="24"/>
      <c r="G195" s="24"/>
    </row>
    <row r="196" spans="1:7" ht="12.75">
      <c r="A196" s="11">
        <v>9</v>
      </c>
      <c r="B196" s="12" t="s">
        <v>169</v>
      </c>
      <c r="C196" s="1"/>
      <c r="D196" s="24"/>
      <c r="E196" s="24"/>
      <c r="F196" s="24"/>
      <c r="G196" s="24"/>
    </row>
    <row r="197" spans="1:7" ht="12.75">
      <c r="A197" s="11"/>
      <c r="B197" s="12" t="s">
        <v>170</v>
      </c>
      <c r="C197" s="5">
        <f>C193+C194+C195+C196</f>
        <v>4660422</v>
      </c>
      <c r="D197" s="5">
        <f>D193+D194+D195+D196</f>
        <v>650000</v>
      </c>
      <c r="E197" s="5">
        <f>E193+E194+E195+E196</f>
        <v>20000</v>
      </c>
      <c r="F197" s="5">
        <f>F193+F194+F195+F196</f>
        <v>670000</v>
      </c>
      <c r="G197" s="5">
        <f>G193+G194+G195+G196</f>
        <v>19653</v>
      </c>
    </row>
    <row r="198" spans="1:7" ht="12.75">
      <c r="A198" s="11"/>
      <c r="B198" s="12"/>
      <c r="C198" s="1"/>
      <c r="D198" s="24"/>
      <c r="E198" s="24"/>
      <c r="F198" s="24"/>
      <c r="G198" s="24"/>
    </row>
    <row r="199" spans="1:7" ht="12.75">
      <c r="A199" s="2"/>
      <c r="B199" s="12"/>
      <c r="C199" s="1"/>
      <c r="D199" s="24"/>
      <c r="E199" s="24"/>
      <c r="F199" s="24"/>
      <c r="G199" s="24"/>
    </row>
    <row r="200" spans="1:7" ht="12.75">
      <c r="A200" s="11">
        <v>3</v>
      </c>
      <c r="B200" s="12" t="s">
        <v>95</v>
      </c>
      <c r="C200" s="5">
        <f>C161</f>
        <v>4660422</v>
      </c>
      <c r="D200" s="5">
        <f>D161</f>
        <v>650000</v>
      </c>
      <c r="E200" s="5">
        <f>E161</f>
        <v>-25500</v>
      </c>
      <c r="F200" s="5">
        <f>F161</f>
        <v>624500</v>
      </c>
      <c r="G200" s="5">
        <f>G161</f>
        <v>19653</v>
      </c>
    </row>
    <row r="201" spans="1:7" ht="12.75">
      <c r="A201" s="11">
        <v>4</v>
      </c>
      <c r="B201" s="12" t="s">
        <v>171</v>
      </c>
      <c r="C201" s="5">
        <f>C181</f>
        <v>0</v>
      </c>
      <c r="D201" s="5">
        <f>D181</f>
        <v>0</v>
      </c>
      <c r="E201" s="5">
        <f>E181</f>
        <v>45500</v>
      </c>
      <c r="F201" s="5">
        <f>F181</f>
        <v>45500</v>
      </c>
      <c r="G201" s="5">
        <f>G181</f>
        <v>0</v>
      </c>
    </row>
    <row r="202" spans="1:7" ht="12.75">
      <c r="A202" s="11">
        <v>5</v>
      </c>
      <c r="B202" s="12" t="s">
        <v>172</v>
      </c>
      <c r="C202" s="1"/>
      <c r="D202" s="24"/>
      <c r="E202" s="24"/>
      <c r="F202" s="24"/>
      <c r="G202" s="24"/>
    </row>
    <row r="203" spans="1:7" ht="12.75">
      <c r="A203" s="2"/>
      <c r="B203" s="12"/>
      <c r="C203" s="1"/>
      <c r="D203" s="24"/>
      <c r="E203" s="24"/>
      <c r="F203" s="24"/>
      <c r="G203" s="24"/>
    </row>
    <row r="204" spans="1:7" ht="12.75">
      <c r="A204" s="2"/>
      <c r="B204" s="12" t="s">
        <v>173</v>
      </c>
      <c r="C204" s="5">
        <f>C200+C201+C202</f>
        <v>4660422</v>
      </c>
      <c r="D204" s="5">
        <f>D200+D201+D202</f>
        <v>650000</v>
      </c>
      <c r="E204" s="5">
        <f>E200+E201+E202</f>
        <v>20000</v>
      </c>
      <c r="F204" s="5">
        <f>F200+F201+F202</f>
        <v>670000</v>
      </c>
      <c r="G204" s="5">
        <f>G200+G201+G202</f>
        <v>19653</v>
      </c>
    </row>
    <row r="205" spans="1:7" ht="12.75">
      <c r="A205" s="2"/>
      <c r="B205" s="12"/>
      <c r="C205" s="1"/>
      <c r="D205" s="24"/>
      <c r="E205" s="24"/>
      <c r="F205" s="24"/>
      <c r="G205" s="24"/>
    </row>
    <row r="206" spans="1:7" ht="12.75">
      <c r="A206" s="2"/>
      <c r="B206" s="12"/>
      <c r="C206" s="1"/>
      <c r="D206" s="24"/>
      <c r="E206" s="24"/>
      <c r="F206" s="24"/>
      <c r="G206" s="24"/>
    </row>
    <row r="207" spans="1:7" ht="12.75">
      <c r="A207" s="2"/>
      <c r="B207" s="12" t="s">
        <v>174</v>
      </c>
      <c r="C207" s="5">
        <f>C197-C204</f>
        <v>0</v>
      </c>
      <c r="D207" s="5">
        <f>D197-D204</f>
        <v>0</v>
      </c>
      <c r="E207" s="5">
        <f>E197-E204</f>
        <v>0</v>
      </c>
      <c r="F207" s="5">
        <f>F197-F204</f>
        <v>0</v>
      </c>
      <c r="G207" s="5">
        <f>G197-G204</f>
        <v>0</v>
      </c>
    </row>
    <row r="208" spans="1:7" ht="12.75">
      <c r="A208" s="2"/>
      <c r="B208" s="12"/>
      <c r="C208" s="1"/>
      <c r="D208" s="24"/>
      <c r="E208" s="24"/>
      <c r="F208" s="24"/>
      <c r="G208" s="24"/>
    </row>
    <row r="209" spans="1:7" ht="12.75">
      <c r="A209" s="2"/>
      <c r="B209" s="12"/>
      <c r="C209" s="1"/>
      <c r="D209" s="24"/>
      <c r="E209" s="24"/>
      <c r="F209" s="24"/>
      <c r="G209" s="24"/>
    </row>
    <row r="210" spans="1:7" ht="12.75">
      <c r="A210" s="2"/>
      <c r="B210" s="12" t="s">
        <v>175</v>
      </c>
      <c r="C210" s="66">
        <f>C193-C200</f>
        <v>0</v>
      </c>
      <c r="D210" s="66">
        <f aca="true" t="shared" si="5" ref="D210:G211">D193-D200</f>
        <v>0</v>
      </c>
      <c r="E210" s="66">
        <f t="shared" si="5"/>
        <v>45500</v>
      </c>
      <c r="F210" s="66">
        <f t="shared" si="5"/>
        <v>45500</v>
      </c>
      <c r="G210" s="66">
        <f t="shared" si="5"/>
        <v>0</v>
      </c>
    </row>
    <row r="211" spans="1:7" ht="12.75">
      <c r="A211" s="2"/>
      <c r="B211" s="12" t="s">
        <v>176</v>
      </c>
      <c r="C211" s="5">
        <f>C194-C201</f>
        <v>0</v>
      </c>
      <c r="D211" s="5">
        <f t="shared" si="5"/>
        <v>0</v>
      </c>
      <c r="E211" s="5">
        <f t="shared" si="5"/>
        <v>-45500</v>
      </c>
      <c r="F211" s="5">
        <f t="shared" si="5"/>
        <v>-45500</v>
      </c>
      <c r="G211" s="5">
        <f t="shared" si="5"/>
        <v>0</v>
      </c>
    </row>
    <row r="212" spans="1:7" ht="12.75">
      <c r="A212" s="2"/>
      <c r="B212" s="12" t="s">
        <v>177</v>
      </c>
      <c r="C212" s="1"/>
      <c r="D212" s="24"/>
      <c r="E212" s="24"/>
      <c r="F212" s="24"/>
      <c r="G212" s="24"/>
    </row>
  </sheetData>
  <sheetProtection/>
  <mergeCells count="3">
    <mergeCell ref="A1:B1"/>
    <mergeCell ref="A6:B6"/>
    <mergeCell ref="A40:B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workbookViewId="0" topLeftCell="A190">
      <selection activeCell="A192" sqref="A192:L193"/>
    </sheetView>
  </sheetViews>
  <sheetFormatPr defaultColWidth="9.140625" defaultRowHeight="12.75"/>
  <cols>
    <col min="2" max="2" width="36.8515625" style="0" customWidth="1"/>
    <col min="4" max="4" width="8.28125" style="0" customWidth="1"/>
    <col min="9" max="9" width="8.421875" style="0" customWidth="1"/>
    <col min="10" max="10" width="8.57421875" style="0" customWidth="1"/>
    <col min="11" max="11" width="7.8515625" style="0" customWidth="1"/>
    <col min="12" max="12" width="8.7109375" style="0" customWidth="1"/>
  </cols>
  <sheetData>
    <row r="1" spans="1:12" ht="12.75">
      <c r="A1" s="70" t="s">
        <v>110</v>
      </c>
      <c r="B1" s="70"/>
      <c r="C1" s="32"/>
      <c r="D1" s="32"/>
      <c r="E1" s="32"/>
      <c r="F1" s="32"/>
      <c r="G1" s="32"/>
      <c r="H1" s="32"/>
      <c r="I1" s="7"/>
      <c r="J1" s="7"/>
      <c r="K1" s="7"/>
      <c r="L1" s="32"/>
    </row>
    <row r="2" spans="1:12" ht="12.75">
      <c r="A2" s="7"/>
      <c r="B2" s="6" t="s">
        <v>179</v>
      </c>
      <c r="C2" s="32"/>
      <c r="D2" s="32"/>
      <c r="E2" s="32"/>
      <c r="F2" s="32"/>
      <c r="G2" s="32"/>
      <c r="H2" s="32"/>
      <c r="I2" s="7"/>
      <c r="J2" s="7"/>
      <c r="K2" s="7"/>
      <c r="L2" s="32"/>
    </row>
    <row r="3" spans="1:12" ht="12.75">
      <c r="A3" s="7"/>
      <c r="B3" s="8"/>
      <c r="C3" s="32"/>
      <c r="D3" s="32"/>
      <c r="E3" s="32"/>
      <c r="F3" s="32"/>
      <c r="G3" s="32"/>
      <c r="H3" s="32"/>
      <c r="I3" s="7"/>
      <c r="J3" s="7"/>
      <c r="K3" s="7"/>
      <c r="L3" s="32"/>
    </row>
    <row r="4" spans="1:12" ht="12.75">
      <c r="A4" s="7"/>
      <c r="B4" s="8"/>
      <c r="C4" s="35"/>
      <c r="D4" s="36"/>
      <c r="E4" s="36"/>
      <c r="F4" s="36"/>
      <c r="G4" s="42" t="s">
        <v>154</v>
      </c>
      <c r="H4" s="36"/>
      <c r="I4" s="40"/>
      <c r="J4" s="67"/>
      <c r="K4" s="67"/>
      <c r="L4" s="32"/>
    </row>
    <row r="5" spans="1:12" ht="13.5">
      <c r="A5" s="11" t="s">
        <v>0</v>
      </c>
      <c r="B5" s="21" t="s">
        <v>1</v>
      </c>
      <c r="C5" s="43" t="s">
        <v>161</v>
      </c>
      <c r="D5" s="43" t="s">
        <v>178</v>
      </c>
      <c r="E5" s="43" t="s">
        <v>161</v>
      </c>
      <c r="F5" s="43" t="s">
        <v>162</v>
      </c>
      <c r="G5" s="43" t="s">
        <v>163</v>
      </c>
      <c r="H5" s="43" t="s">
        <v>164</v>
      </c>
      <c r="I5" s="44" t="s">
        <v>165</v>
      </c>
      <c r="J5" s="44" t="s">
        <v>178</v>
      </c>
      <c r="K5" s="44" t="s">
        <v>165</v>
      </c>
      <c r="L5" s="45" t="s">
        <v>155</v>
      </c>
    </row>
    <row r="6" spans="1:12" ht="12.75">
      <c r="A6" s="71" t="s">
        <v>2</v>
      </c>
      <c r="B6" s="72"/>
      <c r="C6" s="24"/>
      <c r="D6" s="24"/>
      <c r="E6" s="24"/>
      <c r="F6" s="24"/>
      <c r="G6" s="24"/>
      <c r="H6" s="24"/>
      <c r="I6" s="3"/>
      <c r="J6" s="3"/>
      <c r="K6" s="3"/>
      <c r="L6" s="24"/>
    </row>
    <row r="7" spans="1:12" ht="12.75">
      <c r="A7" s="30">
        <v>63414</v>
      </c>
      <c r="B7" s="31" t="s">
        <v>156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75">
      <c r="A8" s="30">
        <v>634</v>
      </c>
      <c r="B8" s="30" t="s">
        <v>157</v>
      </c>
      <c r="C8" s="20">
        <f aca="true" t="shared" si="0" ref="C8:L8">C7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</row>
    <row r="9" spans="1:12" ht="12.75">
      <c r="A9" s="9">
        <v>63612</v>
      </c>
      <c r="B9" s="3" t="s">
        <v>142</v>
      </c>
      <c r="C9" s="24"/>
      <c r="D9" s="24"/>
      <c r="E9" s="24"/>
      <c r="F9" s="24"/>
      <c r="G9" s="24"/>
      <c r="H9" s="24"/>
      <c r="I9" s="3"/>
      <c r="J9" s="3"/>
      <c r="K9" s="3"/>
      <c r="L9" s="24"/>
    </row>
    <row r="10" spans="1:12" ht="12.75">
      <c r="A10" s="9">
        <v>63621</v>
      </c>
      <c r="B10" s="3" t="s">
        <v>132</v>
      </c>
      <c r="C10" s="24"/>
      <c r="D10" s="24"/>
      <c r="E10" s="24"/>
      <c r="F10" s="24"/>
      <c r="G10" s="24"/>
      <c r="H10" s="24"/>
      <c r="I10" s="3"/>
      <c r="J10" s="3"/>
      <c r="K10" s="3"/>
      <c r="L10" s="24"/>
    </row>
    <row r="11" spans="1:12" ht="12.75">
      <c r="A11" s="11">
        <v>636</v>
      </c>
      <c r="B11" s="2" t="s">
        <v>133</v>
      </c>
      <c r="C11" s="20">
        <f aca="true" t="shared" si="1" ref="C11:L11">C10+C9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</row>
    <row r="12" spans="1:12" ht="12.75">
      <c r="A12" s="9">
        <v>63811</v>
      </c>
      <c r="B12" s="3" t="s">
        <v>134</v>
      </c>
      <c r="C12" s="24"/>
      <c r="D12" s="24"/>
      <c r="E12" s="24"/>
      <c r="F12" s="24"/>
      <c r="G12" s="24"/>
      <c r="H12" s="24"/>
      <c r="I12" s="3"/>
      <c r="J12" s="3"/>
      <c r="K12" s="3"/>
      <c r="L12" s="24"/>
    </row>
    <row r="13" spans="1:12" ht="12.75">
      <c r="A13" s="11">
        <v>638</v>
      </c>
      <c r="B13" s="2" t="s">
        <v>135</v>
      </c>
      <c r="C13" s="20">
        <f aca="true" t="shared" si="2" ref="C13:L13">C12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</row>
    <row r="14" spans="1:12" ht="12.75">
      <c r="A14" s="9">
        <v>64132</v>
      </c>
      <c r="B14" s="3" t="s">
        <v>136</v>
      </c>
      <c r="C14" s="24"/>
      <c r="D14" s="24"/>
      <c r="E14" s="24"/>
      <c r="F14" s="24"/>
      <c r="G14" s="24"/>
      <c r="H14" s="24"/>
      <c r="I14" s="24">
        <v>1000</v>
      </c>
      <c r="J14" s="24"/>
      <c r="K14" s="24">
        <f>I14+J14</f>
        <v>1000</v>
      </c>
      <c r="L14" s="24"/>
    </row>
    <row r="15" spans="1:12" ht="12.75">
      <c r="A15" s="11">
        <v>641</v>
      </c>
      <c r="B15" s="2" t="s">
        <v>137</v>
      </c>
      <c r="C15" s="20">
        <f aca="true" t="shared" si="3" ref="C15:L15">C14</f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1000</v>
      </c>
      <c r="J15" s="20">
        <f t="shared" si="3"/>
        <v>0</v>
      </c>
      <c r="K15" s="20">
        <f t="shared" si="3"/>
        <v>1000</v>
      </c>
      <c r="L15" s="20">
        <f t="shared" si="3"/>
        <v>0</v>
      </c>
    </row>
    <row r="16" spans="1:12" ht="12.75">
      <c r="A16" s="11">
        <v>65264</v>
      </c>
      <c r="B16" s="12" t="s">
        <v>158</v>
      </c>
      <c r="C16" s="20"/>
      <c r="D16" s="20"/>
      <c r="E16" s="20"/>
      <c r="F16" s="20"/>
      <c r="G16" s="20"/>
      <c r="H16" s="20">
        <v>49000</v>
      </c>
      <c r="I16" s="20">
        <v>0</v>
      </c>
      <c r="J16" s="20">
        <v>0</v>
      </c>
      <c r="K16" s="20">
        <v>0</v>
      </c>
      <c r="L16" s="20"/>
    </row>
    <row r="17" spans="1:12" ht="12.75">
      <c r="A17" s="9">
        <v>65268</v>
      </c>
      <c r="B17" s="1" t="s">
        <v>141</v>
      </c>
      <c r="C17" s="24"/>
      <c r="D17" s="24"/>
      <c r="E17" s="24"/>
      <c r="F17" s="24"/>
      <c r="G17" s="24"/>
      <c r="H17" s="24">
        <v>0</v>
      </c>
      <c r="I17" s="3">
        <v>2000</v>
      </c>
      <c r="J17" s="3"/>
      <c r="K17" s="3">
        <f>I17+J17</f>
        <v>2000</v>
      </c>
      <c r="L17" s="24"/>
    </row>
    <row r="18" spans="1:12" ht="12.75">
      <c r="A18" s="11">
        <v>652</v>
      </c>
      <c r="B18" s="2" t="s">
        <v>140</v>
      </c>
      <c r="C18" s="20">
        <f aca="true" t="shared" si="4" ref="C18:L18">C17+C16</f>
        <v>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49000</v>
      </c>
      <c r="I18" s="20">
        <f t="shared" si="4"/>
        <v>2000</v>
      </c>
      <c r="J18" s="20">
        <f t="shared" si="4"/>
        <v>0</v>
      </c>
      <c r="K18" s="20">
        <f t="shared" si="4"/>
        <v>2000</v>
      </c>
      <c r="L18" s="20">
        <f t="shared" si="4"/>
        <v>0</v>
      </c>
    </row>
    <row r="19" spans="1:12" ht="12.75">
      <c r="A19" s="11">
        <v>66141</v>
      </c>
      <c r="B19" s="2" t="s">
        <v>159</v>
      </c>
      <c r="C19" s="20"/>
      <c r="D19" s="20"/>
      <c r="E19" s="20"/>
      <c r="F19" s="20"/>
      <c r="G19" s="20">
        <v>10000</v>
      </c>
      <c r="H19" s="20"/>
      <c r="I19" s="20">
        <v>0</v>
      </c>
      <c r="J19" s="20"/>
      <c r="K19" s="20"/>
      <c r="L19" s="20"/>
    </row>
    <row r="20" spans="1:12" ht="12.75">
      <c r="A20" s="9">
        <v>66151</v>
      </c>
      <c r="B20" s="3" t="s">
        <v>143</v>
      </c>
      <c r="C20" s="24">
        <v>10000</v>
      </c>
      <c r="D20" s="24"/>
      <c r="E20" s="24">
        <f>C20+D20</f>
        <v>10000</v>
      </c>
      <c r="F20" s="24">
        <v>65000</v>
      </c>
      <c r="G20" s="24">
        <v>3000</v>
      </c>
      <c r="H20" s="24"/>
      <c r="I20" s="3">
        <v>0</v>
      </c>
      <c r="J20" s="3"/>
      <c r="K20" s="3"/>
      <c r="L20" s="24"/>
    </row>
    <row r="21" spans="1:12" ht="12.75">
      <c r="A21" s="11">
        <v>661</v>
      </c>
      <c r="B21" s="12" t="s">
        <v>144</v>
      </c>
      <c r="C21" s="20">
        <f aca="true" t="shared" si="5" ref="C21:L21">C20+C19</f>
        <v>10000</v>
      </c>
      <c r="D21" s="20">
        <f t="shared" si="5"/>
        <v>0</v>
      </c>
      <c r="E21" s="20">
        <f t="shared" si="5"/>
        <v>10000</v>
      </c>
      <c r="F21" s="20">
        <f t="shared" si="5"/>
        <v>65000</v>
      </c>
      <c r="G21" s="20">
        <f t="shared" si="5"/>
        <v>13000</v>
      </c>
      <c r="H21" s="20">
        <f t="shared" si="5"/>
        <v>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</row>
    <row r="22" spans="1:12" ht="12.75">
      <c r="A22" s="11">
        <v>66312</v>
      </c>
      <c r="B22" s="12" t="s">
        <v>182</v>
      </c>
      <c r="C22" s="20"/>
      <c r="D22" s="20"/>
      <c r="E22" s="20"/>
      <c r="F22" s="20"/>
      <c r="G22" s="20"/>
      <c r="H22" s="20"/>
      <c r="I22" s="20"/>
      <c r="J22" s="20">
        <v>2301</v>
      </c>
      <c r="K22" s="24">
        <f>I22+J22</f>
        <v>2301</v>
      </c>
      <c r="L22" s="20"/>
    </row>
    <row r="23" spans="1:12" ht="12.75">
      <c r="A23" s="9">
        <v>66314</v>
      </c>
      <c r="B23" s="2" t="s">
        <v>3</v>
      </c>
      <c r="C23" s="24"/>
      <c r="D23" s="24"/>
      <c r="E23" s="24"/>
      <c r="F23" s="24"/>
      <c r="G23" s="24"/>
      <c r="H23" s="24"/>
      <c r="I23" s="24">
        <v>2000</v>
      </c>
      <c r="J23" s="24"/>
      <c r="K23" s="24">
        <f>I23+J23</f>
        <v>2000</v>
      </c>
      <c r="L23" s="24"/>
    </row>
    <row r="24" spans="1:12" ht="12.75">
      <c r="A24" s="9">
        <v>663</v>
      </c>
      <c r="B24" s="12" t="s">
        <v>160</v>
      </c>
      <c r="C24" s="20">
        <f aca="true" t="shared" si="6" ref="C24:L24">C23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 t="shared" si="6"/>
        <v>0</v>
      </c>
      <c r="I24" s="20">
        <f>I23+I22</f>
        <v>2000</v>
      </c>
      <c r="J24" s="20">
        <f>J23+J22</f>
        <v>2301</v>
      </c>
      <c r="K24" s="20">
        <f>K23+K22</f>
        <v>4301</v>
      </c>
      <c r="L24" s="20">
        <f t="shared" si="6"/>
        <v>0</v>
      </c>
    </row>
    <row r="25" spans="1:12" ht="12.75">
      <c r="A25" s="9">
        <v>67111</v>
      </c>
      <c r="B25" s="1" t="s">
        <v>118</v>
      </c>
      <c r="C25" s="24"/>
      <c r="D25" s="24"/>
      <c r="E25" s="24"/>
      <c r="F25" s="24"/>
      <c r="G25" s="24"/>
      <c r="H25" s="24"/>
      <c r="I25" s="3"/>
      <c r="J25" s="3"/>
      <c r="K25" s="3"/>
      <c r="L25" s="24"/>
    </row>
    <row r="26" spans="1:12" ht="12.75">
      <c r="A26" s="9">
        <v>67115</v>
      </c>
      <c r="B26" s="1" t="s">
        <v>123</v>
      </c>
      <c r="C26" s="24"/>
      <c r="D26" s="24"/>
      <c r="E26" s="24"/>
      <c r="F26" s="24"/>
      <c r="G26" s="24"/>
      <c r="H26" s="24"/>
      <c r="I26" s="3"/>
      <c r="J26" s="3"/>
      <c r="K26" s="3"/>
      <c r="L26" s="24"/>
    </row>
    <row r="27" spans="1:12" ht="12.75">
      <c r="A27" s="9">
        <v>67118</v>
      </c>
      <c r="B27" s="1" t="s">
        <v>119</v>
      </c>
      <c r="C27" s="24"/>
      <c r="D27" s="24"/>
      <c r="E27" s="24"/>
      <c r="F27" s="24"/>
      <c r="G27" s="24"/>
      <c r="H27" s="24"/>
      <c r="I27" s="3"/>
      <c r="J27" s="3"/>
      <c r="K27" s="3"/>
      <c r="L27" s="24"/>
    </row>
    <row r="28" spans="1:12" ht="12.75">
      <c r="A28" s="11">
        <v>671</v>
      </c>
      <c r="B28" s="2" t="s">
        <v>120</v>
      </c>
      <c r="C28" s="20">
        <f aca="true" t="shared" si="7" ref="C28:L28">SUM(C25:C27)</f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7"/>
        <v>0</v>
      </c>
      <c r="I28" s="20">
        <f t="shared" si="7"/>
        <v>0</v>
      </c>
      <c r="J28" s="20">
        <f t="shared" si="7"/>
        <v>0</v>
      </c>
      <c r="K28" s="20">
        <f t="shared" si="7"/>
        <v>0</v>
      </c>
      <c r="L28" s="20">
        <f t="shared" si="7"/>
        <v>0</v>
      </c>
    </row>
    <row r="29" spans="1:12" ht="12.75">
      <c r="A29" s="9">
        <v>68311</v>
      </c>
      <c r="B29" s="3" t="s">
        <v>145</v>
      </c>
      <c r="C29" s="24"/>
      <c r="D29" s="24"/>
      <c r="E29" s="24"/>
      <c r="F29" s="24"/>
      <c r="G29" s="24"/>
      <c r="H29" s="24"/>
      <c r="I29" s="3">
        <v>1600</v>
      </c>
      <c r="J29" s="3"/>
      <c r="K29" s="3">
        <f>I29+J29</f>
        <v>1600</v>
      </c>
      <c r="L29" s="24"/>
    </row>
    <row r="30" spans="1:12" ht="12.75">
      <c r="A30" s="11">
        <v>683</v>
      </c>
      <c r="B30" s="2" t="s">
        <v>146</v>
      </c>
      <c r="C30" s="20">
        <f aca="true" t="shared" si="8" ref="C30:L30">SUM(C29:C29)</f>
        <v>0</v>
      </c>
      <c r="D30" s="20">
        <f t="shared" si="8"/>
        <v>0</v>
      </c>
      <c r="E30" s="20">
        <f t="shared" si="8"/>
        <v>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1600</v>
      </c>
      <c r="J30" s="20">
        <f t="shared" si="8"/>
        <v>0</v>
      </c>
      <c r="K30" s="20">
        <f t="shared" si="8"/>
        <v>1600</v>
      </c>
      <c r="L30" s="20">
        <f t="shared" si="8"/>
        <v>0</v>
      </c>
    </row>
    <row r="31" spans="1:12" ht="12.75">
      <c r="A31" s="11">
        <v>6</v>
      </c>
      <c r="B31" s="2" t="s">
        <v>4</v>
      </c>
      <c r="C31" s="20">
        <f aca="true" t="shared" si="9" ref="C31:L31">C8+C11+C13+C15+C18+C21+C24+C28+C30</f>
        <v>10000</v>
      </c>
      <c r="D31" s="20">
        <f t="shared" si="9"/>
        <v>0</v>
      </c>
      <c r="E31" s="20">
        <f t="shared" si="9"/>
        <v>10000</v>
      </c>
      <c r="F31" s="20">
        <f t="shared" si="9"/>
        <v>65000</v>
      </c>
      <c r="G31" s="20">
        <f t="shared" si="9"/>
        <v>13000</v>
      </c>
      <c r="H31" s="20">
        <f t="shared" si="9"/>
        <v>49000</v>
      </c>
      <c r="I31" s="20">
        <f t="shared" si="9"/>
        <v>6600</v>
      </c>
      <c r="J31" s="20">
        <f t="shared" si="9"/>
        <v>2301</v>
      </c>
      <c r="K31" s="20">
        <f t="shared" si="9"/>
        <v>8901</v>
      </c>
      <c r="L31" s="20">
        <f t="shared" si="9"/>
        <v>0</v>
      </c>
    </row>
    <row r="32" spans="1:12" ht="12.75">
      <c r="A32" s="11"/>
      <c r="B32" s="12"/>
      <c r="C32" s="24"/>
      <c r="D32" s="24"/>
      <c r="E32" s="24"/>
      <c r="F32" s="24"/>
      <c r="G32" s="24"/>
      <c r="H32" s="24"/>
      <c r="I32" s="3"/>
      <c r="J32" s="3"/>
      <c r="K32" s="3"/>
      <c r="L32" s="24"/>
    </row>
    <row r="33" spans="1:12" ht="12.75">
      <c r="A33" s="11"/>
      <c r="B33" s="12"/>
      <c r="C33" s="24"/>
      <c r="D33" s="24"/>
      <c r="E33" s="24"/>
      <c r="F33" s="24"/>
      <c r="G33" s="24"/>
      <c r="H33" s="24"/>
      <c r="I33" s="3"/>
      <c r="J33" s="3"/>
      <c r="K33" s="3"/>
      <c r="L33" s="24"/>
    </row>
    <row r="34" spans="1:12" ht="12.75">
      <c r="A34" s="11"/>
      <c r="B34" s="22" t="s">
        <v>124</v>
      </c>
      <c r="C34" s="20">
        <f aca="true" t="shared" si="10" ref="C34:L34">C31</f>
        <v>10000</v>
      </c>
      <c r="D34" s="20">
        <f t="shared" si="10"/>
        <v>0</v>
      </c>
      <c r="E34" s="20">
        <f t="shared" si="10"/>
        <v>10000</v>
      </c>
      <c r="F34" s="20">
        <f t="shared" si="10"/>
        <v>65000</v>
      </c>
      <c r="G34" s="20">
        <f t="shared" si="10"/>
        <v>13000</v>
      </c>
      <c r="H34" s="20">
        <f t="shared" si="10"/>
        <v>49000</v>
      </c>
      <c r="I34" s="20">
        <f t="shared" si="10"/>
        <v>6600</v>
      </c>
      <c r="J34" s="20">
        <f t="shared" si="10"/>
        <v>2301</v>
      </c>
      <c r="K34" s="20">
        <f t="shared" si="10"/>
        <v>8901</v>
      </c>
      <c r="L34" s="20">
        <f t="shared" si="10"/>
        <v>0</v>
      </c>
    </row>
    <row r="35" spans="1:12" ht="12.75">
      <c r="A35" s="11"/>
      <c r="B35" s="12"/>
      <c r="C35" s="24"/>
      <c r="D35" s="24"/>
      <c r="E35" s="24"/>
      <c r="F35" s="24"/>
      <c r="G35" s="24"/>
      <c r="H35" s="24"/>
      <c r="I35" s="3"/>
      <c r="J35" s="3"/>
      <c r="K35" s="3"/>
      <c r="L35" s="24"/>
    </row>
    <row r="36" spans="1:12" ht="12.75">
      <c r="A36" s="9"/>
      <c r="B36" s="10"/>
      <c r="C36" s="24"/>
      <c r="D36" s="24"/>
      <c r="E36" s="24"/>
      <c r="F36" s="24"/>
      <c r="G36" s="24"/>
      <c r="H36" s="24"/>
      <c r="I36" s="3"/>
      <c r="J36" s="3"/>
      <c r="K36" s="3"/>
      <c r="L36" s="24"/>
    </row>
    <row r="37" spans="1:12" ht="12.75">
      <c r="A37" s="46"/>
      <c r="B37" s="47"/>
      <c r="C37" s="49"/>
      <c r="D37" s="49"/>
      <c r="E37" s="49"/>
      <c r="F37" s="49"/>
      <c r="G37" s="49"/>
      <c r="H37" s="49"/>
      <c r="I37" s="50"/>
      <c r="J37" s="50"/>
      <c r="K37" s="50"/>
      <c r="L37" s="24"/>
    </row>
    <row r="38" spans="1:12" ht="12.75">
      <c r="A38" s="46"/>
      <c r="B38" s="47"/>
      <c r="C38" s="49"/>
      <c r="D38" s="49"/>
      <c r="E38" s="49"/>
      <c r="F38" s="49"/>
      <c r="G38" s="49"/>
      <c r="H38" s="49"/>
      <c r="I38" s="50"/>
      <c r="J38" s="50"/>
      <c r="K38" s="50"/>
      <c r="L38" s="24"/>
    </row>
    <row r="39" spans="1:12" ht="12.75">
      <c r="A39" s="46"/>
      <c r="B39" s="47"/>
      <c r="C39" s="49"/>
      <c r="D39" s="49"/>
      <c r="E39" s="49"/>
      <c r="F39" s="49"/>
      <c r="G39" s="49"/>
      <c r="H39" s="49"/>
      <c r="I39" s="50"/>
      <c r="J39" s="50"/>
      <c r="K39" s="50"/>
      <c r="L39" s="24"/>
    </row>
    <row r="40" spans="1:12" ht="12.75">
      <c r="A40" s="73" t="s">
        <v>5</v>
      </c>
      <c r="B40" s="74"/>
      <c r="C40" s="49"/>
      <c r="D40" s="49"/>
      <c r="E40" s="49"/>
      <c r="F40" s="49"/>
      <c r="G40" s="49"/>
      <c r="H40" s="49"/>
      <c r="I40" s="50"/>
      <c r="J40" s="68"/>
      <c r="K40" s="68"/>
      <c r="L40" s="37"/>
    </row>
    <row r="41" spans="1:12" ht="12.75">
      <c r="A41" s="33"/>
      <c r="B41" s="34"/>
      <c r="C41" s="35"/>
      <c r="D41" s="36"/>
      <c r="E41" s="36"/>
      <c r="F41" s="36"/>
      <c r="G41" s="51" t="s">
        <v>154</v>
      </c>
      <c r="H41" s="36"/>
      <c r="I41" s="40"/>
      <c r="J41" s="40"/>
      <c r="K41" s="40"/>
      <c r="L41" s="37"/>
    </row>
    <row r="42" spans="1:12" ht="13.5">
      <c r="A42" s="11" t="s">
        <v>0</v>
      </c>
      <c r="B42" s="21" t="s">
        <v>1</v>
      </c>
      <c r="C42" s="43" t="s">
        <v>161</v>
      </c>
      <c r="D42" s="43"/>
      <c r="E42" s="43"/>
      <c r="F42" s="43" t="s">
        <v>162</v>
      </c>
      <c r="G42" s="43" t="s">
        <v>163</v>
      </c>
      <c r="H42" s="43" t="s">
        <v>164</v>
      </c>
      <c r="I42" s="44" t="s">
        <v>165</v>
      </c>
      <c r="J42" s="44"/>
      <c r="K42" s="44"/>
      <c r="L42" s="45" t="s">
        <v>155</v>
      </c>
    </row>
    <row r="43" spans="1:12" ht="12.75">
      <c r="A43" s="14">
        <v>31111</v>
      </c>
      <c r="B43" s="15" t="s">
        <v>6</v>
      </c>
      <c r="C43" s="24">
        <v>6370</v>
      </c>
      <c r="D43" s="24">
        <v>8700</v>
      </c>
      <c r="E43" s="24">
        <f>C43+D43</f>
        <v>15070</v>
      </c>
      <c r="F43" s="24"/>
      <c r="G43" s="24"/>
      <c r="H43" s="24"/>
      <c r="I43" s="3">
        <v>0</v>
      </c>
      <c r="J43" s="3"/>
      <c r="K43" s="3"/>
      <c r="L43" s="24">
        <v>19000</v>
      </c>
    </row>
    <row r="44" spans="1:12" ht="12.75">
      <c r="A44" s="9">
        <v>31117</v>
      </c>
      <c r="B44" s="10" t="s">
        <v>7</v>
      </c>
      <c r="C44" s="24"/>
      <c r="D44" s="24"/>
      <c r="E44" s="24"/>
      <c r="F44" s="24"/>
      <c r="G44" s="24"/>
      <c r="H44" s="24"/>
      <c r="I44" s="3"/>
      <c r="J44" s="3"/>
      <c r="K44" s="3"/>
      <c r="L44" s="24"/>
    </row>
    <row r="45" spans="1:12" ht="13.5">
      <c r="A45" s="11">
        <v>3111</v>
      </c>
      <c r="B45" s="17" t="s">
        <v>6</v>
      </c>
      <c r="C45" s="20">
        <f aca="true" t="shared" si="11" ref="C45:L45">SUM(C43:C44)</f>
        <v>6370</v>
      </c>
      <c r="D45" s="20">
        <f t="shared" si="11"/>
        <v>8700</v>
      </c>
      <c r="E45" s="20">
        <f t="shared" si="11"/>
        <v>15070</v>
      </c>
      <c r="F45" s="20">
        <f t="shared" si="11"/>
        <v>0</v>
      </c>
      <c r="G45" s="20">
        <f t="shared" si="11"/>
        <v>0</v>
      </c>
      <c r="H45" s="20">
        <f t="shared" si="11"/>
        <v>0</v>
      </c>
      <c r="I45" s="20">
        <f t="shared" si="11"/>
        <v>0</v>
      </c>
      <c r="J45" s="20">
        <f t="shared" si="11"/>
        <v>0</v>
      </c>
      <c r="K45" s="20">
        <f t="shared" si="11"/>
        <v>0</v>
      </c>
      <c r="L45" s="20">
        <f t="shared" si="11"/>
        <v>19000</v>
      </c>
    </row>
    <row r="46" spans="1:12" ht="13.5">
      <c r="A46" s="11">
        <v>31131</v>
      </c>
      <c r="B46" s="17" t="s">
        <v>8</v>
      </c>
      <c r="C46" s="24"/>
      <c r="D46" s="24"/>
      <c r="E46" s="24"/>
      <c r="F46" s="24"/>
      <c r="G46" s="24"/>
      <c r="H46" s="24"/>
      <c r="I46" s="3"/>
      <c r="J46" s="3"/>
      <c r="K46" s="3"/>
      <c r="L46" s="24"/>
    </row>
    <row r="47" spans="1:12" ht="13.5">
      <c r="A47" s="11">
        <v>311</v>
      </c>
      <c r="B47" s="17" t="s">
        <v>9</v>
      </c>
      <c r="C47" s="20">
        <f aca="true" t="shared" si="12" ref="C47:L47">SUM(C45:C46)</f>
        <v>6370</v>
      </c>
      <c r="D47" s="20">
        <f t="shared" si="12"/>
        <v>8700</v>
      </c>
      <c r="E47" s="20">
        <f t="shared" si="12"/>
        <v>15070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19000</v>
      </c>
    </row>
    <row r="48" spans="1:12" ht="13.5">
      <c r="A48" s="9">
        <v>31211</v>
      </c>
      <c r="B48" s="25" t="s">
        <v>138</v>
      </c>
      <c r="C48" s="24"/>
      <c r="D48" s="24"/>
      <c r="E48" s="24"/>
      <c r="F48" s="24">
        <v>26000</v>
      </c>
      <c r="G48" s="24"/>
      <c r="H48" s="24"/>
      <c r="I48" s="3">
        <v>0</v>
      </c>
      <c r="J48" s="3"/>
      <c r="K48" s="3"/>
      <c r="L48" s="24"/>
    </row>
    <row r="49" spans="1:12" ht="12.75">
      <c r="A49" s="9">
        <v>31212</v>
      </c>
      <c r="B49" s="10" t="s">
        <v>111</v>
      </c>
      <c r="C49" s="24"/>
      <c r="D49" s="24"/>
      <c r="E49" s="24"/>
      <c r="F49" s="24"/>
      <c r="G49" s="24"/>
      <c r="H49" s="24"/>
      <c r="I49" s="3"/>
      <c r="J49" s="3"/>
      <c r="K49" s="3"/>
      <c r="L49" s="24"/>
    </row>
    <row r="50" spans="1:12" ht="12.75">
      <c r="A50" s="9">
        <v>31213</v>
      </c>
      <c r="B50" s="10" t="s">
        <v>112</v>
      </c>
      <c r="C50" s="24"/>
      <c r="D50" s="24"/>
      <c r="E50" s="24"/>
      <c r="F50" s="24"/>
      <c r="G50" s="24"/>
      <c r="H50" s="24"/>
      <c r="I50" s="3"/>
      <c r="J50" s="3"/>
      <c r="K50" s="3"/>
      <c r="L50" s="24"/>
    </row>
    <row r="51" spans="1:12" ht="12.75">
      <c r="A51" s="9">
        <v>31214</v>
      </c>
      <c r="B51" s="10" t="s">
        <v>10</v>
      </c>
      <c r="C51" s="24"/>
      <c r="D51" s="24"/>
      <c r="E51" s="24"/>
      <c r="F51" s="24"/>
      <c r="G51" s="24"/>
      <c r="H51" s="24"/>
      <c r="I51" s="3"/>
      <c r="J51" s="3"/>
      <c r="K51" s="3"/>
      <c r="L51" s="24"/>
    </row>
    <row r="52" spans="1:12" ht="12.75">
      <c r="A52" s="9">
        <v>31215</v>
      </c>
      <c r="B52" s="10" t="s">
        <v>11</v>
      </c>
      <c r="C52" s="24"/>
      <c r="D52" s="24"/>
      <c r="E52" s="24"/>
      <c r="F52" s="24"/>
      <c r="G52" s="24"/>
      <c r="H52" s="24"/>
      <c r="I52" s="3"/>
      <c r="J52" s="3"/>
      <c r="K52" s="3"/>
      <c r="L52" s="24"/>
    </row>
    <row r="53" spans="1:12" ht="12.75">
      <c r="A53" s="9">
        <v>31216</v>
      </c>
      <c r="B53" s="10" t="s">
        <v>122</v>
      </c>
      <c r="C53" s="24"/>
      <c r="D53" s="24"/>
      <c r="E53" s="24"/>
      <c r="F53" s="24">
        <v>1250</v>
      </c>
      <c r="G53" s="24"/>
      <c r="H53" s="24"/>
      <c r="I53" s="3">
        <v>0</v>
      </c>
      <c r="J53" s="3"/>
      <c r="K53" s="3"/>
      <c r="L53" s="24"/>
    </row>
    <row r="54" spans="1:12" ht="12.75">
      <c r="A54" s="9">
        <v>31219</v>
      </c>
      <c r="B54" s="3" t="s">
        <v>121</v>
      </c>
      <c r="C54" s="24"/>
      <c r="D54" s="24"/>
      <c r="E54" s="24"/>
      <c r="F54" s="24"/>
      <c r="G54" s="24"/>
      <c r="H54" s="24"/>
      <c r="I54" s="3"/>
      <c r="J54" s="3"/>
      <c r="K54" s="3"/>
      <c r="L54" s="24"/>
    </row>
    <row r="55" spans="1:12" ht="13.5">
      <c r="A55" s="11">
        <v>312</v>
      </c>
      <c r="B55" s="17" t="s">
        <v>12</v>
      </c>
      <c r="C55" s="20">
        <f aca="true" t="shared" si="13" ref="C55:L55">SUM(C48:C54)</f>
        <v>0</v>
      </c>
      <c r="D55" s="20">
        <f t="shared" si="13"/>
        <v>0</v>
      </c>
      <c r="E55" s="20">
        <f t="shared" si="13"/>
        <v>0</v>
      </c>
      <c r="F55" s="20">
        <f t="shared" si="13"/>
        <v>27250</v>
      </c>
      <c r="G55" s="20">
        <f t="shared" si="13"/>
        <v>0</v>
      </c>
      <c r="H55" s="20">
        <f t="shared" si="13"/>
        <v>0</v>
      </c>
      <c r="I55" s="20">
        <f t="shared" si="13"/>
        <v>0</v>
      </c>
      <c r="J55" s="20">
        <f t="shared" si="13"/>
        <v>0</v>
      </c>
      <c r="K55" s="20">
        <f t="shared" si="13"/>
        <v>0</v>
      </c>
      <c r="L55" s="20">
        <f t="shared" si="13"/>
        <v>0</v>
      </c>
    </row>
    <row r="56" spans="1:12" ht="12.75">
      <c r="A56" s="9">
        <v>31321</v>
      </c>
      <c r="B56" s="10" t="s">
        <v>13</v>
      </c>
      <c r="C56" s="24">
        <v>955</v>
      </c>
      <c r="D56" s="24">
        <v>900</v>
      </c>
      <c r="E56" s="24">
        <f>C56+D56</f>
        <v>1855</v>
      </c>
      <c r="F56" s="24"/>
      <c r="G56" s="24"/>
      <c r="H56" s="24"/>
      <c r="I56" s="3">
        <v>0</v>
      </c>
      <c r="J56" s="3"/>
      <c r="K56" s="3"/>
      <c r="L56" s="24">
        <v>2850</v>
      </c>
    </row>
    <row r="57" spans="1:12" ht="12.75">
      <c r="A57" s="9">
        <v>31322</v>
      </c>
      <c r="B57" s="10" t="s">
        <v>14</v>
      </c>
      <c r="C57" s="24">
        <v>32</v>
      </c>
      <c r="D57" s="24">
        <v>405</v>
      </c>
      <c r="E57" s="24">
        <f>C57+D57</f>
        <v>437</v>
      </c>
      <c r="F57" s="24"/>
      <c r="G57" s="24"/>
      <c r="H57" s="24"/>
      <c r="I57" s="3">
        <v>0</v>
      </c>
      <c r="J57" s="3"/>
      <c r="K57" s="3"/>
      <c r="L57" s="24">
        <v>95</v>
      </c>
    </row>
    <row r="58" spans="1:12" ht="12.75">
      <c r="A58" s="9">
        <v>31329</v>
      </c>
      <c r="B58" s="10" t="s">
        <v>147</v>
      </c>
      <c r="C58" s="24"/>
      <c r="D58" s="24"/>
      <c r="E58" s="24">
        <f>C58+D58</f>
        <v>0</v>
      </c>
      <c r="F58" s="24"/>
      <c r="G58" s="24"/>
      <c r="H58" s="24"/>
      <c r="I58" s="3"/>
      <c r="J58" s="3"/>
      <c r="K58" s="3"/>
      <c r="L58" s="24"/>
    </row>
    <row r="59" spans="1:12" ht="13.5">
      <c r="A59" s="11">
        <v>3132</v>
      </c>
      <c r="B59" s="23" t="s">
        <v>13</v>
      </c>
      <c r="C59" s="20">
        <f aca="true" t="shared" si="14" ref="C59:L59">SUM(C56:C58)</f>
        <v>987</v>
      </c>
      <c r="D59" s="20">
        <f t="shared" si="14"/>
        <v>1305</v>
      </c>
      <c r="E59" s="20">
        <f t="shared" si="14"/>
        <v>2292</v>
      </c>
      <c r="F59" s="20">
        <f t="shared" si="14"/>
        <v>0</v>
      </c>
      <c r="G59" s="20">
        <f t="shared" si="14"/>
        <v>0</v>
      </c>
      <c r="H59" s="20">
        <f t="shared" si="14"/>
        <v>0</v>
      </c>
      <c r="I59" s="20">
        <f t="shared" si="14"/>
        <v>0</v>
      </c>
      <c r="J59" s="20">
        <f t="shared" si="14"/>
        <v>0</v>
      </c>
      <c r="K59" s="20">
        <f t="shared" si="14"/>
        <v>0</v>
      </c>
      <c r="L59" s="20">
        <f t="shared" si="14"/>
        <v>2945</v>
      </c>
    </row>
    <row r="60" spans="1:12" ht="12.75">
      <c r="A60" s="14">
        <v>31332</v>
      </c>
      <c r="B60" s="15" t="s">
        <v>15</v>
      </c>
      <c r="C60" s="24">
        <v>108</v>
      </c>
      <c r="D60" s="24">
        <v>195</v>
      </c>
      <c r="E60" s="24">
        <f>C60+D60</f>
        <v>303</v>
      </c>
      <c r="F60" s="24"/>
      <c r="G60" s="24"/>
      <c r="H60" s="24"/>
      <c r="I60" s="3">
        <v>0</v>
      </c>
      <c r="J60" s="3"/>
      <c r="K60" s="3"/>
      <c r="L60" s="24">
        <v>323</v>
      </c>
    </row>
    <row r="61" spans="1:12" ht="12.75">
      <c r="A61" s="9">
        <v>31333</v>
      </c>
      <c r="B61" s="10" t="s">
        <v>16</v>
      </c>
      <c r="C61" s="24"/>
      <c r="D61" s="24"/>
      <c r="E61" s="24"/>
      <c r="F61" s="24"/>
      <c r="G61" s="24"/>
      <c r="H61" s="24"/>
      <c r="I61" s="3"/>
      <c r="J61" s="3"/>
      <c r="K61" s="3"/>
      <c r="L61" s="24"/>
    </row>
    <row r="62" spans="1:12" ht="13.5">
      <c r="A62" s="11">
        <v>3133</v>
      </c>
      <c r="B62" s="17" t="s">
        <v>15</v>
      </c>
      <c r="C62" s="20">
        <f aca="true" t="shared" si="15" ref="C62:L62">SUM(C60:C61)</f>
        <v>108</v>
      </c>
      <c r="D62" s="20">
        <f t="shared" si="15"/>
        <v>195</v>
      </c>
      <c r="E62" s="20">
        <f t="shared" si="15"/>
        <v>303</v>
      </c>
      <c r="F62" s="20">
        <f t="shared" si="15"/>
        <v>0</v>
      </c>
      <c r="G62" s="20">
        <f t="shared" si="15"/>
        <v>0</v>
      </c>
      <c r="H62" s="20">
        <f t="shared" si="15"/>
        <v>0</v>
      </c>
      <c r="I62" s="20">
        <f t="shared" si="15"/>
        <v>0</v>
      </c>
      <c r="J62" s="20">
        <f t="shared" si="15"/>
        <v>0</v>
      </c>
      <c r="K62" s="20">
        <f t="shared" si="15"/>
        <v>0</v>
      </c>
      <c r="L62" s="20">
        <f t="shared" si="15"/>
        <v>323</v>
      </c>
    </row>
    <row r="63" spans="1:12" ht="13.5">
      <c r="A63" s="11">
        <v>313</v>
      </c>
      <c r="B63" s="17" t="s">
        <v>17</v>
      </c>
      <c r="C63" s="20">
        <f aca="true" t="shared" si="16" ref="C63:L63">C59+C62</f>
        <v>1095</v>
      </c>
      <c r="D63" s="20">
        <f t="shared" si="16"/>
        <v>1500</v>
      </c>
      <c r="E63" s="20">
        <f t="shared" si="16"/>
        <v>2595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  <c r="K63" s="20">
        <f t="shared" si="16"/>
        <v>0</v>
      </c>
      <c r="L63" s="20">
        <f t="shared" si="16"/>
        <v>3268</v>
      </c>
    </row>
    <row r="64" spans="1:12" ht="12.75">
      <c r="A64" s="9">
        <v>32111</v>
      </c>
      <c r="B64" s="10" t="s">
        <v>18</v>
      </c>
      <c r="C64" s="24"/>
      <c r="D64" s="24"/>
      <c r="E64" s="24"/>
      <c r="F64" s="24"/>
      <c r="G64" s="24"/>
      <c r="H64" s="24"/>
      <c r="I64" s="3">
        <v>4000</v>
      </c>
      <c r="J64" s="3"/>
      <c r="K64" s="3">
        <f>I64+J64</f>
        <v>4000</v>
      </c>
      <c r="L64" s="24">
        <v>0</v>
      </c>
    </row>
    <row r="65" spans="1:12" ht="12.75">
      <c r="A65" s="9">
        <v>32112</v>
      </c>
      <c r="B65" s="10" t="s">
        <v>19</v>
      </c>
      <c r="C65" s="24"/>
      <c r="D65" s="24"/>
      <c r="E65" s="24"/>
      <c r="F65" s="24"/>
      <c r="G65" s="24"/>
      <c r="H65" s="24"/>
      <c r="I65" s="3"/>
      <c r="J65" s="3"/>
      <c r="K65" s="3"/>
      <c r="L65" s="24"/>
    </row>
    <row r="66" spans="1:12" ht="12.75">
      <c r="A66" s="9">
        <v>32113</v>
      </c>
      <c r="B66" s="10" t="s">
        <v>20</v>
      </c>
      <c r="C66" s="24"/>
      <c r="D66" s="24"/>
      <c r="E66" s="24"/>
      <c r="F66" s="24"/>
      <c r="G66" s="24"/>
      <c r="H66" s="24"/>
      <c r="I66" s="3"/>
      <c r="J66" s="3"/>
      <c r="K66" s="3"/>
      <c r="L66" s="24"/>
    </row>
    <row r="67" spans="1:12" ht="12.75">
      <c r="A67" s="9">
        <v>32114</v>
      </c>
      <c r="B67" s="10" t="s">
        <v>21</v>
      </c>
      <c r="C67" s="24"/>
      <c r="D67" s="24"/>
      <c r="E67" s="24"/>
      <c r="F67" s="24"/>
      <c r="G67" s="24"/>
      <c r="H67" s="24"/>
      <c r="I67" s="3"/>
      <c r="J67" s="3"/>
      <c r="K67" s="3"/>
      <c r="L67" s="24"/>
    </row>
    <row r="68" spans="1:12" ht="12.75">
      <c r="A68" s="9">
        <v>32115</v>
      </c>
      <c r="B68" s="10" t="s">
        <v>22</v>
      </c>
      <c r="C68" s="24"/>
      <c r="D68" s="24"/>
      <c r="E68" s="24"/>
      <c r="F68" s="24"/>
      <c r="G68" s="24"/>
      <c r="H68" s="24"/>
      <c r="I68" s="3"/>
      <c r="J68" s="3"/>
      <c r="K68" s="3"/>
      <c r="L68" s="24">
        <v>0</v>
      </c>
    </row>
    <row r="69" spans="1:12" ht="12.75">
      <c r="A69" s="9">
        <v>32116</v>
      </c>
      <c r="B69" s="10" t="s">
        <v>23</v>
      </c>
      <c r="C69" s="24"/>
      <c r="D69" s="24"/>
      <c r="E69" s="24"/>
      <c r="F69" s="24"/>
      <c r="G69" s="24"/>
      <c r="H69" s="24"/>
      <c r="I69" s="3"/>
      <c r="J69" s="3"/>
      <c r="K69" s="3"/>
      <c r="L69" s="24"/>
    </row>
    <row r="70" spans="1:12" ht="12.75">
      <c r="A70" s="11">
        <v>3211</v>
      </c>
      <c r="B70" s="12" t="s">
        <v>24</v>
      </c>
      <c r="C70" s="20">
        <f aca="true" t="shared" si="17" ref="C70:L70">SUM(C64:C69)</f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0">
        <f t="shared" si="17"/>
        <v>0</v>
      </c>
      <c r="H70" s="20">
        <f t="shared" si="17"/>
        <v>0</v>
      </c>
      <c r="I70" s="20">
        <f t="shared" si="17"/>
        <v>4000</v>
      </c>
      <c r="J70" s="20">
        <f t="shared" si="17"/>
        <v>0</v>
      </c>
      <c r="K70" s="20">
        <f t="shared" si="17"/>
        <v>4000</v>
      </c>
      <c r="L70" s="20">
        <f t="shared" si="17"/>
        <v>0</v>
      </c>
    </row>
    <row r="71" spans="1:12" ht="12.75">
      <c r="A71" s="11">
        <v>32121</v>
      </c>
      <c r="B71" s="12" t="s">
        <v>25</v>
      </c>
      <c r="C71" s="24"/>
      <c r="D71" s="24"/>
      <c r="E71" s="24"/>
      <c r="F71" s="24"/>
      <c r="G71" s="24"/>
      <c r="H71" s="24"/>
      <c r="I71" s="3"/>
      <c r="J71" s="3"/>
      <c r="K71" s="3"/>
      <c r="L71" s="24">
        <v>2572</v>
      </c>
    </row>
    <row r="72" spans="1:12" ht="12.75">
      <c r="A72" s="9">
        <v>32131</v>
      </c>
      <c r="B72" s="10" t="s">
        <v>26</v>
      </c>
      <c r="C72" s="24"/>
      <c r="D72" s="24"/>
      <c r="E72" s="24"/>
      <c r="F72" s="24"/>
      <c r="G72" s="24"/>
      <c r="H72" s="24"/>
      <c r="I72" s="3"/>
      <c r="J72" s="3"/>
      <c r="K72" s="3"/>
      <c r="L72" s="24"/>
    </row>
    <row r="73" spans="1:12" ht="12.75">
      <c r="A73" s="9">
        <v>32132</v>
      </c>
      <c r="B73" s="10" t="s">
        <v>27</v>
      </c>
      <c r="C73" s="24"/>
      <c r="D73" s="24"/>
      <c r="E73" s="24"/>
      <c r="F73" s="24"/>
      <c r="G73" s="24"/>
      <c r="H73" s="24"/>
      <c r="I73" s="3"/>
      <c r="J73" s="3"/>
      <c r="K73" s="3"/>
      <c r="L73" s="24"/>
    </row>
    <row r="74" spans="1:12" ht="12.75">
      <c r="A74" s="11">
        <v>3213</v>
      </c>
      <c r="B74" s="12" t="s">
        <v>28</v>
      </c>
      <c r="C74" s="53">
        <f aca="true" t="shared" si="18" ref="C74:L74">C72+C73</f>
        <v>0</v>
      </c>
      <c r="D74" s="53">
        <f t="shared" si="18"/>
        <v>0</v>
      </c>
      <c r="E74" s="53">
        <f t="shared" si="18"/>
        <v>0</v>
      </c>
      <c r="F74" s="53">
        <f t="shared" si="18"/>
        <v>0</v>
      </c>
      <c r="G74" s="53">
        <f t="shared" si="18"/>
        <v>0</v>
      </c>
      <c r="H74" s="53">
        <f t="shared" si="18"/>
        <v>0</v>
      </c>
      <c r="I74" s="20">
        <f t="shared" si="18"/>
        <v>0</v>
      </c>
      <c r="J74" s="20">
        <f t="shared" si="18"/>
        <v>0</v>
      </c>
      <c r="K74" s="20">
        <f t="shared" si="18"/>
        <v>0</v>
      </c>
      <c r="L74" s="53">
        <f t="shared" si="18"/>
        <v>0</v>
      </c>
    </row>
    <row r="75" spans="1:12" ht="12.75">
      <c r="A75" s="11">
        <v>321</v>
      </c>
      <c r="B75" s="12" t="s">
        <v>29</v>
      </c>
      <c r="C75" s="38">
        <f aca="true" t="shared" si="19" ref="C75:L75">C70+C71+C74</f>
        <v>0</v>
      </c>
      <c r="D75" s="38">
        <f t="shared" si="19"/>
        <v>0</v>
      </c>
      <c r="E75" s="38">
        <f t="shared" si="19"/>
        <v>0</v>
      </c>
      <c r="F75" s="38">
        <f t="shared" si="19"/>
        <v>0</v>
      </c>
      <c r="G75" s="38">
        <f t="shared" si="19"/>
        <v>0</v>
      </c>
      <c r="H75" s="38">
        <f t="shared" si="19"/>
        <v>0</v>
      </c>
      <c r="I75" s="38">
        <f t="shared" si="19"/>
        <v>4000</v>
      </c>
      <c r="J75" s="38">
        <f t="shared" si="19"/>
        <v>0</v>
      </c>
      <c r="K75" s="38">
        <f t="shared" si="19"/>
        <v>4000</v>
      </c>
      <c r="L75" s="20">
        <f t="shared" si="19"/>
        <v>2572</v>
      </c>
    </row>
    <row r="76" spans="1:12" ht="12.75">
      <c r="A76" s="9">
        <v>32211</v>
      </c>
      <c r="B76" s="10" t="s">
        <v>30</v>
      </c>
      <c r="C76" s="24"/>
      <c r="D76" s="24"/>
      <c r="E76" s="24"/>
      <c r="F76" s="24">
        <v>5000</v>
      </c>
      <c r="G76" s="24"/>
      <c r="H76" s="24"/>
      <c r="I76" s="3">
        <v>0</v>
      </c>
      <c r="J76" s="3"/>
      <c r="K76" s="3"/>
      <c r="L76" s="24"/>
    </row>
    <row r="77" spans="1:12" ht="12.75">
      <c r="A77" s="9">
        <v>32212</v>
      </c>
      <c r="B77" s="10" t="s">
        <v>31</v>
      </c>
      <c r="C77" s="24"/>
      <c r="D77" s="24"/>
      <c r="E77" s="24"/>
      <c r="F77" s="24"/>
      <c r="G77" s="24"/>
      <c r="H77" s="24">
        <v>10000</v>
      </c>
      <c r="I77" s="3">
        <v>0</v>
      </c>
      <c r="J77" s="3"/>
      <c r="K77" s="3"/>
      <c r="L77" s="24"/>
    </row>
    <row r="78" spans="1:12" ht="12.75">
      <c r="A78" s="7"/>
      <c r="B78" s="8"/>
      <c r="C78" s="35"/>
      <c r="D78" s="36"/>
      <c r="E78" s="36"/>
      <c r="F78" s="36"/>
      <c r="G78" s="42" t="s">
        <v>154</v>
      </c>
      <c r="H78" s="36"/>
      <c r="I78" s="40"/>
      <c r="J78" s="67"/>
      <c r="K78" s="67"/>
      <c r="L78" s="32"/>
    </row>
    <row r="79" spans="1:12" ht="13.5">
      <c r="A79" s="11" t="s">
        <v>0</v>
      </c>
      <c r="B79" s="21" t="s">
        <v>1</v>
      </c>
      <c r="C79" s="43" t="s">
        <v>161</v>
      </c>
      <c r="D79" s="43" t="s">
        <v>178</v>
      </c>
      <c r="E79" s="43" t="s">
        <v>161</v>
      </c>
      <c r="F79" s="43" t="s">
        <v>162</v>
      </c>
      <c r="G79" s="43" t="s">
        <v>163</v>
      </c>
      <c r="H79" s="43" t="s">
        <v>164</v>
      </c>
      <c r="I79" s="44" t="s">
        <v>165</v>
      </c>
      <c r="J79" s="44" t="s">
        <v>178</v>
      </c>
      <c r="K79" s="44" t="s">
        <v>165</v>
      </c>
      <c r="L79" s="45" t="s">
        <v>155</v>
      </c>
    </row>
    <row r="80" spans="1:12" ht="12.75">
      <c r="A80" s="9">
        <v>32214</v>
      </c>
      <c r="B80" s="10" t="s">
        <v>32</v>
      </c>
      <c r="C80" s="24"/>
      <c r="D80" s="24"/>
      <c r="E80" s="24"/>
      <c r="F80" s="24"/>
      <c r="G80" s="24"/>
      <c r="H80" s="24"/>
      <c r="I80" s="3"/>
      <c r="J80" s="3"/>
      <c r="K80" s="3"/>
      <c r="L80" s="24"/>
    </row>
    <row r="81" spans="1:12" ht="12.75">
      <c r="A81" s="9">
        <v>32216</v>
      </c>
      <c r="B81" s="10" t="s">
        <v>34</v>
      </c>
      <c r="C81" s="24"/>
      <c r="D81" s="24"/>
      <c r="E81" s="24"/>
      <c r="F81" s="24"/>
      <c r="G81" s="24"/>
      <c r="H81" s="24"/>
      <c r="I81" s="3"/>
      <c r="J81" s="3"/>
      <c r="K81" s="3"/>
      <c r="L81" s="24"/>
    </row>
    <row r="82" spans="1:12" ht="12.75">
      <c r="A82" s="9">
        <v>32219</v>
      </c>
      <c r="B82" s="10" t="s">
        <v>148</v>
      </c>
      <c r="C82" s="24"/>
      <c r="D82" s="24"/>
      <c r="E82" s="24"/>
      <c r="F82" s="24"/>
      <c r="G82" s="24">
        <v>10000</v>
      </c>
      <c r="H82" s="24"/>
      <c r="I82" s="3">
        <v>0</v>
      </c>
      <c r="J82" s="24">
        <v>2301</v>
      </c>
      <c r="K82" s="24">
        <f>I82+J82</f>
        <v>2301</v>
      </c>
      <c r="L82" s="24"/>
    </row>
    <row r="83" spans="1:12" ht="13.5">
      <c r="A83" s="11">
        <v>3221</v>
      </c>
      <c r="B83" s="17" t="s">
        <v>35</v>
      </c>
      <c r="C83" s="20">
        <f aca="true" t="shared" si="20" ref="C83:L83">SUM(C76:C82)</f>
        <v>0</v>
      </c>
      <c r="D83" s="20">
        <f t="shared" si="20"/>
        <v>0</v>
      </c>
      <c r="E83" s="20">
        <f t="shared" si="20"/>
        <v>0</v>
      </c>
      <c r="F83" s="20">
        <f t="shared" si="20"/>
        <v>5000</v>
      </c>
      <c r="G83" s="20">
        <f t="shared" si="20"/>
        <v>10000</v>
      </c>
      <c r="H83" s="20">
        <f t="shared" si="20"/>
        <v>10000</v>
      </c>
      <c r="I83" s="20">
        <f t="shared" si="20"/>
        <v>0</v>
      </c>
      <c r="J83" s="20">
        <f t="shared" si="20"/>
        <v>2301</v>
      </c>
      <c r="K83" s="20">
        <f t="shared" si="20"/>
        <v>2301</v>
      </c>
      <c r="L83" s="20">
        <f t="shared" si="20"/>
        <v>0</v>
      </c>
    </row>
    <row r="84" spans="1:12" ht="12.75">
      <c r="A84" s="9">
        <v>32231</v>
      </c>
      <c r="B84" s="10" t="s">
        <v>36</v>
      </c>
      <c r="C84" s="24"/>
      <c r="D84" s="24"/>
      <c r="E84" s="24"/>
      <c r="F84" s="24"/>
      <c r="G84" s="24"/>
      <c r="H84" s="24"/>
      <c r="I84" s="3"/>
      <c r="J84" s="3"/>
      <c r="K84" s="3"/>
      <c r="L84" s="24"/>
    </row>
    <row r="85" spans="1:12" ht="12.75">
      <c r="A85" s="9">
        <v>32233</v>
      </c>
      <c r="B85" s="10" t="s">
        <v>37</v>
      </c>
      <c r="C85" s="24"/>
      <c r="D85" s="24"/>
      <c r="E85" s="24"/>
      <c r="F85" s="24"/>
      <c r="G85" s="24"/>
      <c r="H85" s="24"/>
      <c r="I85" s="3"/>
      <c r="J85" s="3"/>
      <c r="K85" s="3"/>
      <c r="L85" s="24"/>
    </row>
    <row r="86" spans="1:12" ht="13.5">
      <c r="A86" s="11">
        <v>3223</v>
      </c>
      <c r="B86" s="17" t="s">
        <v>38</v>
      </c>
      <c r="C86" s="20">
        <f aca="true" t="shared" si="21" ref="C86:I86">SUM(C84:C85)</f>
        <v>0</v>
      </c>
      <c r="D86" s="20">
        <f t="shared" si="21"/>
        <v>0</v>
      </c>
      <c r="E86" s="20">
        <f t="shared" si="21"/>
        <v>0</v>
      </c>
      <c r="F86" s="20">
        <f t="shared" si="21"/>
        <v>0</v>
      </c>
      <c r="G86" s="20">
        <f t="shared" si="21"/>
        <v>0</v>
      </c>
      <c r="H86" s="20">
        <f t="shared" si="21"/>
        <v>0</v>
      </c>
      <c r="I86" s="20">
        <f t="shared" si="21"/>
        <v>0</v>
      </c>
      <c r="J86" s="20"/>
      <c r="K86" s="20"/>
      <c r="L86" s="20">
        <f>SUM(L84:L85)</f>
        <v>0</v>
      </c>
    </row>
    <row r="87" spans="1:12" ht="12.75">
      <c r="A87" s="9">
        <v>32241</v>
      </c>
      <c r="B87" s="10" t="s">
        <v>39</v>
      </c>
      <c r="C87" s="24"/>
      <c r="D87" s="24"/>
      <c r="E87" s="24"/>
      <c r="F87" s="24"/>
      <c r="G87" s="24"/>
      <c r="H87" s="24"/>
      <c r="I87" s="3"/>
      <c r="J87" s="3"/>
      <c r="K87" s="3"/>
      <c r="L87" s="24"/>
    </row>
    <row r="88" spans="1:12" ht="12.75">
      <c r="A88" s="9">
        <v>32242</v>
      </c>
      <c r="B88" s="48" t="s">
        <v>149</v>
      </c>
      <c r="C88" s="24"/>
      <c r="D88" s="24"/>
      <c r="E88" s="24"/>
      <c r="F88" s="24"/>
      <c r="G88" s="24"/>
      <c r="H88" s="24"/>
      <c r="I88" s="3">
        <v>1000</v>
      </c>
      <c r="J88" s="24">
        <v>1100</v>
      </c>
      <c r="K88" s="24">
        <f>I88+J88</f>
        <v>2100</v>
      </c>
      <c r="L88" s="24"/>
    </row>
    <row r="89" spans="1:12" ht="12.75">
      <c r="A89" s="9">
        <v>32244</v>
      </c>
      <c r="B89" s="10" t="s">
        <v>40</v>
      </c>
      <c r="C89" s="24"/>
      <c r="D89" s="24"/>
      <c r="E89" s="24"/>
      <c r="F89" s="24"/>
      <c r="G89" s="24"/>
      <c r="H89" s="24"/>
      <c r="I89" s="3"/>
      <c r="J89" s="3"/>
      <c r="K89" s="3"/>
      <c r="L89" s="24"/>
    </row>
    <row r="90" spans="1:12" ht="13.5">
      <c r="A90" s="11">
        <v>3224</v>
      </c>
      <c r="B90" s="17" t="s">
        <v>41</v>
      </c>
      <c r="C90" s="20">
        <f aca="true" t="shared" si="22" ref="C90:L90">C87+C88+C89</f>
        <v>0</v>
      </c>
      <c r="D90" s="20">
        <f t="shared" si="22"/>
        <v>0</v>
      </c>
      <c r="E90" s="20">
        <f t="shared" si="22"/>
        <v>0</v>
      </c>
      <c r="F90" s="20">
        <f t="shared" si="22"/>
        <v>0</v>
      </c>
      <c r="G90" s="20">
        <f t="shared" si="22"/>
        <v>0</v>
      </c>
      <c r="H90" s="20">
        <f t="shared" si="22"/>
        <v>0</v>
      </c>
      <c r="I90" s="20">
        <f t="shared" si="22"/>
        <v>1000</v>
      </c>
      <c r="J90" s="20">
        <f t="shared" si="22"/>
        <v>1100</v>
      </c>
      <c r="K90" s="20">
        <f t="shared" si="22"/>
        <v>2100</v>
      </c>
      <c r="L90" s="20">
        <f t="shared" si="22"/>
        <v>0</v>
      </c>
    </row>
    <row r="91" spans="1:12" ht="12.75">
      <c r="A91" s="11">
        <v>32251</v>
      </c>
      <c r="B91" s="12" t="s">
        <v>42</v>
      </c>
      <c r="C91" s="24"/>
      <c r="D91" s="24"/>
      <c r="E91" s="24"/>
      <c r="F91" s="24"/>
      <c r="G91" s="24"/>
      <c r="H91" s="24"/>
      <c r="I91" s="3"/>
      <c r="J91" s="3"/>
      <c r="K91" s="3"/>
      <c r="L91" s="24"/>
    </row>
    <row r="92" spans="1:12" ht="12.75">
      <c r="A92" s="9">
        <v>32271</v>
      </c>
      <c r="B92" s="10" t="s">
        <v>33</v>
      </c>
      <c r="C92" s="24"/>
      <c r="D92" s="24"/>
      <c r="E92" s="24"/>
      <c r="F92" s="24"/>
      <c r="G92" s="24"/>
      <c r="H92" s="24"/>
      <c r="I92" s="3"/>
      <c r="J92" s="3"/>
      <c r="K92" s="3"/>
      <c r="L92" s="24"/>
    </row>
    <row r="93" spans="1:12" ht="13.5">
      <c r="A93" s="11">
        <v>322</v>
      </c>
      <c r="B93" s="17" t="s">
        <v>43</v>
      </c>
      <c r="C93" s="20">
        <f aca="true" t="shared" si="23" ref="C93:L93">C83+C86+C90+C91+C92</f>
        <v>0</v>
      </c>
      <c r="D93" s="20">
        <f t="shared" si="23"/>
        <v>0</v>
      </c>
      <c r="E93" s="20">
        <f t="shared" si="23"/>
        <v>0</v>
      </c>
      <c r="F93" s="20">
        <f t="shared" si="23"/>
        <v>5000</v>
      </c>
      <c r="G93" s="20">
        <f t="shared" si="23"/>
        <v>10000</v>
      </c>
      <c r="H93" s="20">
        <f t="shared" si="23"/>
        <v>10000</v>
      </c>
      <c r="I93" s="20">
        <f t="shared" si="23"/>
        <v>1000</v>
      </c>
      <c r="J93" s="20">
        <f t="shared" si="23"/>
        <v>3401</v>
      </c>
      <c r="K93" s="20">
        <f t="shared" si="23"/>
        <v>4401</v>
      </c>
      <c r="L93" s="20">
        <f t="shared" si="23"/>
        <v>0</v>
      </c>
    </row>
    <row r="94" spans="1:12" ht="12.75">
      <c r="A94" s="14">
        <v>32311</v>
      </c>
      <c r="B94" s="15" t="s">
        <v>44</v>
      </c>
      <c r="C94" s="24"/>
      <c r="D94" s="24"/>
      <c r="E94" s="24"/>
      <c r="F94" s="24"/>
      <c r="G94" s="24"/>
      <c r="H94" s="24"/>
      <c r="I94" s="3"/>
      <c r="J94" s="3"/>
      <c r="K94" s="3"/>
      <c r="L94" s="24"/>
    </row>
    <row r="95" spans="1:12" ht="12.75">
      <c r="A95" s="9">
        <v>32313</v>
      </c>
      <c r="B95" s="10" t="s">
        <v>45</v>
      </c>
      <c r="C95" s="24"/>
      <c r="D95" s="24"/>
      <c r="E95" s="24"/>
      <c r="F95" s="24"/>
      <c r="G95" s="24"/>
      <c r="H95" s="24"/>
      <c r="I95" s="3"/>
      <c r="J95" s="3"/>
      <c r="K95" s="3"/>
      <c r="L95" s="24"/>
    </row>
    <row r="96" spans="1:12" ht="12.75">
      <c r="A96" s="9">
        <v>32319</v>
      </c>
      <c r="B96" s="10" t="s">
        <v>46</v>
      </c>
      <c r="C96" s="24"/>
      <c r="D96" s="24"/>
      <c r="E96" s="24"/>
      <c r="F96" s="24"/>
      <c r="G96" s="24"/>
      <c r="H96" s="24">
        <v>14000</v>
      </c>
      <c r="I96" s="3">
        <v>0</v>
      </c>
      <c r="J96" s="3"/>
      <c r="K96" s="3"/>
      <c r="L96" s="24"/>
    </row>
    <row r="97" spans="1:12" ht="13.5">
      <c r="A97" s="11">
        <v>3231</v>
      </c>
      <c r="B97" s="17" t="s">
        <v>47</v>
      </c>
      <c r="C97" s="20">
        <f aca="true" t="shared" si="24" ref="C97:L97">SUM(C94:C96)</f>
        <v>0</v>
      </c>
      <c r="D97" s="20">
        <f t="shared" si="24"/>
        <v>0</v>
      </c>
      <c r="E97" s="20">
        <f t="shared" si="24"/>
        <v>0</v>
      </c>
      <c r="F97" s="20">
        <f t="shared" si="24"/>
        <v>0</v>
      </c>
      <c r="G97" s="20">
        <f t="shared" si="24"/>
        <v>0</v>
      </c>
      <c r="H97" s="20">
        <f t="shared" si="24"/>
        <v>14000</v>
      </c>
      <c r="I97" s="20">
        <f t="shared" si="24"/>
        <v>0</v>
      </c>
      <c r="J97" s="20">
        <f t="shared" si="24"/>
        <v>0</v>
      </c>
      <c r="K97" s="20">
        <f t="shared" si="24"/>
        <v>0</v>
      </c>
      <c r="L97" s="20">
        <f t="shared" si="24"/>
        <v>0</v>
      </c>
    </row>
    <row r="98" spans="1:12" ht="12.75">
      <c r="A98" s="9">
        <v>32321</v>
      </c>
      <c r="B98" s="10" t="s">
        <v>48</v>
      </c>
      <c r="C98" s="24"/>
      <c r="D98" s="24"/>
      <c r="E98" s="24"/>
      <c r="F98" s="24"/>
      <c r="G98" s="24"/>
      <c r="H98" s="24"/>
      <c r="I98" s="3"/>
      <c r="J98" s="3"/>
      <c r="K98" s="3"/>
      <c r="L98" s="24"/>
    </row>
    <row r="99" spans="1:12" ht="12.75">
      <c r="A99" s="9">
        <v>32322</v>
      </c>
      <c r="B99" s="10" t="s">
        <v>150</v>
      </c>
      <c r="C99" s="24"/>
      <c r="D99" s="24"/>
      <c r="E99" s="24"/>
      <c r="F99" s="24">
        <v>5000</v>
      </c>
      <c r="G99" s="24"/>
      <c r="H99" s="24"/>
      <c r="I99" s="3">
        <v>0</v>
      </c>
      <c r="J99" s="3"/>
      <c r="K99" s="3"/>
      <c r="L99" s="24"/>
    </row>
    <row r="100" spans="1:12" ht="12.75">
      <c r="A100" s="9">
        <v>32329</v>
      </c>
      <c r="B100" s="10" t="s">
        <v>49</v>
      </c>
      <c r="C100" s="24"/>
      <c r="D100" s="24"/>
      <c r="E100" s="24"/>
      <c r="F100" s="24"/>
      <c r="G100" s="24">
        <v>3000</v>
      </c>
      <c r="H100" s="24"/>
      <c r="I100" s="3">
        <v>0</v>
      </c>
      <c r="J100" s="3"/>
      <c r="K100" s="3"/>
      <c r="L100" s="24"/>
    </row>
    <row r="101" spans="1:12" ht="13.5">
      <c r="A101" s="11">
        <v>3232</v>
      </c>
      <c r="B101" s="17" t="s">
        <v>50</v>
      </c>
      <c r="C101" s="20">
        <f aca="true" t="shared" si="25" ref="C101:L101">SUM(C98+C100+C99)</f>
        <v>0</v>
      </c>
      <c r="D101" s="20">
        <f t="shared" si="25"/>
        <v>0</v>
      </c>
      <c r="E101" s="20">
        <f t="shared" si="25"/>
        <v>0</v>
      </c>
      <c r="F101" s="20">
        <f t="shared" si="25"/>
        <v>5000</v>
      </c>
      <c r="G101" s="20">
        <f t="shared" si="25"/>
        <v>3000</v>
      </c>
      <c r="H101" s="20">
        <f t="shared" si="25"/>
        <v>0</v>
      </c>
      <c r="I101" s="20">
        <f t="shared" si="25"/>
        <v>0</v>
      </c>
      <c r="J101" s="20">
        <f t="shared" si="25"/>
        <v>0</v>
      </c>
      <c r="K101" s="20">
        <f t="shared" si="25"/>
        <v>0</v>
      </c>
      <c r="L101" s="20">
        <f t="shared" si="25"/>
        <v>0</v>
      </c>
    </row>
    <row r="102" spans="1:12" ht="12.75">
      <c r="A102" s="9">
        <v>32332</v>
      </c>
      <c r="B102" s="10" t="s">
        <v>51</v>
      </c>
      <c r="C102" s="24"/>
      <c r="D102" s="24"/>
      <c r="E102" s="24"/>
      <c r="F102" s="24"/>
      <c r="G102" s="24"/>
      <c r="H102" s="24"/>
      <c r="I102" s="3"/>
      <c r="J102" s="3"/>
      <c r="K102" s="3"/>
      <c r="L102" s="24"/>
    </row>
    <row r="103" spans="1:12" ht="12.75">
      <c r="A103" s="9">
        <v>32333</v>
      </c>
      <c r="B103" s="10" t="s">
        <v>52</v>
      </c>
      <c r="C103" s="24"/>
      <c r="D103" s="24"/>
      <c r="E103" s="24"/>
      <c r="F103" s="24"/>
      <c r="G103" s="24"/>
      <c r="H103" s="24"/>
      <c r="I103" s="3"/>
      <c r="J103" s="3"/>
      <c r="K103" s="3"/>
      <c r="L103" s="24"/>
    </row>
    <row r="104" spans="1:12" ht="12.75">
      <c r="A104" s="9">
        <v>32334</v>
      </c>
      <c r="B104" s="10" t="s">
        <v>53</v>
      </c>
      <c r="C104" s="24"/>
      <c r="D104" s="24"/>
      <c r="E104" s="24"/>
      <c r="F104" s="24"/>
      <c r="G104" s="24"/>
      <c r="H104" s="24"/>
      <c r="I104" s="3"/>
      <c r="J104" s="3"/>
      <c r="K104" s="3"/>
      <c r="L104" s="24"/>
    </row>
    <row r="105" spans="1:12" ht="12.75">
      <c r="A105" s="9">
        <v>32339</v>
      </c>
      <c r="B105" s="10" t="s">
        <v>54</v>
      </c>
      <c r="C105" s="24"/>
      <c r="D105" s="24"/>
      <c r="E105" s="24"/>
      <c r="F105" s="24"/>
      <c r="G105" s="24"/>
      <c r="H105" s="24"/>
      <c r="I105" s="3"/>
      <c r="J105" s="3"/>
      <c r="K105" s="3"/>
      <c r="L105" s="24"/>
    </row>
    <row r="106" spans="1:12" ht="13.5">
      <c r="A106" s="11">
        <v>3233</v>
      </c>
      <c r="B106" s="17" t="s">
        <v>55</v>
      </c>
      <c r="C106" s="20">
        <f aca="true" t="shared" si="26" ref="C106:L106">SUM(C102:C105)</f>
        <v>0</v>
      </c>
      <c r="D106" s="20">
        <f t="shared" si="26"/>
        <v>0</v>
      </c>
      <c r="E106" s="20">
        <f t="shared" si="26"/>
        <v>0</v>
      </c>
      <c r="F106" s="20">
        <f t="shared" si="26"/>
        <v>0</v>
      </c>
      <c r="G106" s="20">
        <f t="shared" si="26"/>
        <v>0</v>
      </c>
      <c r="H106" s="20">
        <f t="shared" si="26"/>
        <v>0</v>
      </c>
      <c r="I106" s="20">
        <f t="shared" si="26"/>
        <v>0</v>
      </c>
      <c r="J106" s="20">
        <f t="shared" si="26"/>
        <v>0</v>
      </c>
      <c r="K106" s="20">
        <f t="shared" si="26"/>
        <v>0</v>
      </c>
      <c r="L106" s="20">
        <f t="shared" si="26"/>
        <v>0</v>
      </c>
    </row>
    <row r="107" spans="1:12" ht="12.75">
      <c r="A107" s="9">
        <v>32341</v>
      </c>
      <c r="B107" s="10" t="s">
        <v>56</v>
      </c>
      <c r="C107" s="24"/>
      <c r="D107" s="24"/>
      <c r="E107" s="24"/>
      <c r="F107" s="24"/>
      <c r="G107" s="24"/>
      <c r="H107" s="24"/>
      <c r="I107" s="3"/>
      <c r="J107" s="3"/>
      <c r="K107" s="3"/>
      <c r="L107" s="24"/>
    </row>
    <row r="108" spans="1:12" ht="12.75">
      <c r="A108" s="9">
        <v>32342</v>
      </c>
      <c r="B108" s="10" t="s">
        <v>57</v>
      </c>
      <c r="C108" s="24"/>
      <c r="D108" s="24"/>
      <c r="E108" s="24"/>
      <c r="F108" s="24"/>
      <c r="G108" s="24"/>
      <c r="H108" s="24"/>
      <c r="I108" s="3"/>
      <c r="J108" s="3"/>
      <c r="K108" s="3"/>
      <c r="L108" s="24"/>
    </row>
    <row r="109" spans="1:12" ht="12.75">
      <c r="A109" s="9">
        <v>32344</v>
      </c>
      <c r="B109" s="10" t="s">
        <v>58</v>
      </c>
      <c r="C109" s="24"/>
      <c r="D109" s="24"/>
      <c r="E109" s="24"/>
      <c r="F109" s="24"/>
      <c r="G109" s="24"/>
      <c r="H109" s="24"/>
      <c r="I109" s="3"/>
      <c r="J109" s="3"/>
      <c r="K109" s="3"/>
      <c r="L109" s="24"/>
    </row>
    <row r="110" spans="1:12" ht="12.75">
      <c r="A110" s="9">
        <v>32349</v>
      </c>
      <c r="B110" s="10" t="s">
        <v>61</v>
      </c>
      <c r="C110" s="24"/>
      <c r="D110" s="24"/>
      <c r="E110" s="24"/>
      <c r="F110" s="24"/>
      <c r="G110" s="24"/>
      <c r="H110" s="24"/>
      <c r="I110" s="3"/>
      <c r="J110" s="3"/>
      <c r="K110" s="3"/>
      <c r="L110" s="24"/>
    </row>
    <row r="111" spans="1:12" ht="13.5">
      <c r="A111" s="11">
        <v>3234</v>
      </c>
      <c r="B111" s="17" t="s">
        <v>62</v>
      </c>
      <c r="C111" s="20">
        <f aca="true" t="shared" si="27" ref="C111:L111">SUM(C107:C110)</f>
        <v>0</v>
      </c>
      <c r="D111" s="20">
        <f t="shared" si="27"/>
        <v>0</v>
      </c>
      <c r="E111" s="20">
        <f t="shared" si="27"/>
        <v>0</v>
      </c>
      <c r="F111" s="20">
        <f t="shared" si="27"/>
        <v>0</v>
      </c>
      <c r="G111" s="20">
        <f t="shared" si="27"/>
        <v>0</v>
      </c>
      <c r="H111" s="20">
        <f t="shared" si="27"/>
        <v>0</v>
      </c>
      <c r="I111" s="20">
        <f t="shared" si="27"/>
        <v>0</v>
      </c>
      <c r="J111" s="20">
        <f t="shared" si="27"/>
        <v>0</v>
      </c>
      <c r="K111" s="20">
        <f t="shared" si="27"/>
        <v>0</v>
      </c>
      <c r="L111" s="20">
        <f t="shared" si="27"/>
        <v>0</v>
      </c>
    </row>
    <row r="112" spans="1:12" ht="12.75">
      <c r="A112" s="11">
        <v>32352</v>
      </c>
      <c r="B112" s="12" t="s">
        <v>63</v>
      </c>
      <c r="C112" s="24"/>
      <c r="D112" s="24"/>
      <c r="E112" s="24"/>
      <c r="F112" s="24"/>
      <c r="G112" s="24"/>
      <c r="H112" s="24"/>
      <c r="I112" s="3"/>
      <c r="J112" s="3"/>
      <c r="K112" s="3"/>
      <c r="L112" s="24"/>
    </row>
    <row r="113" spans="1:12" ht="12.75">
      <c r="A113" s="11">
        <v>32361</v>
      </c>
      <c r="B113" s="12" t="s">
        <v>64</v>
      </c>
      <c r="C113" s="24"/>
      <c r="D113" s="24"/>
      <c r="E113" s="24"/>
      <c r="F113" s="24"/>
      <c r="G113" s="24"/>
      <c r="H113" s="24"/>
      <c r="I113" s="3"/>
      <c r="J113" s="3"/>
      <c r="K113" s="3"/>
      <c r="L113" s="24"/>
    </row>
    <row r="114" spans="1:12" ht="12.75">
      <c r="A114" s="9">
        <v>32371</v>
      </c>
      <c r="B114" s="10" t="s">
        <v>65</v>
      </c>
      <c r="C114" s="24"/>
      <c r="D114" s="24"/>
      <c r="E114" s="24"/>
      <c r="F114" s="24"/>
      <c r="G114" s="24"/>
      <c r="H114" s="24"/>
      <c r="I114" s="3"/>
      <c r="J114" s="3"/>
      <c r="K114" s="3"/>
      <c r="L114" s="24"/>
    </row>
    <row r="115" spans="1:12" ht="12.75">
      <c r="A115" s="9">
        <v>32372</v>
      </c>
      <c r="B115" s="10" t="s">
        <v>139</v>
      </c>
      <c r="C115" s="24"/>
      <c r="D115" s="24"/>
      <c r="E115" s="24"/>
      <c r="F115" s="24"/>
      <c r="G115" s="24"/>
      <c r="H115" s="24"/>
      <c r="I115" s="3"/>
      <c r="J115" s="3"/>
      <c r="K115" s="3"/>
      <c r="L115" s="24"/>
    </row>
    <row r="116" spans="1:12" ht="12.75">
      <c r="A116" s="7"/>
      <c r="B116" s="8"/>
      <c r="C116" s="35"/>
      <c r="D116" s="36"/>
      <c r="E116" s="36"/>
      <c r="F116" s="36"/>
      <c r="G116" s="42" t="s">
        <v>154</v>
      </c>
      <c r="H116" s="36"/>
      <c r="I116" s="40"/>
      <c r="J116" s="67"/>
      <c r="K116" s="67"/>
      <c r="L116" s="32"/>
    </row>
    <row r="117" spans="1:12" ht="13.5">
      <c r="A117" s="11" t="s">
        <v>0</v>
      </c>
      <c r="B117" s="21" t="s">
        <v>1</v>
      </c>
      <c r="C117" s="43" t="s">
        <v>161</v>
      </c>
      <c r="D117" s="43" t="s">
        <v>178</v>
      </c>
      <c r="E117" s="43" t="s">
        <v>161</v>
      </c>
      <c r="F117" s="43" t="s">
        <v>162</v>
      </c>
      <c r="G117" s="43" t="s">
        <v>163</v>
      </c>
      <c r="H117" s="43" t="s">
        <v>164</v>
      </c>
      <c r="I117" s="44" t="s">
        <v>165</v>
      </c>
      <c r="J117" s="44" t="s">
        <v>178</v>
      </c>
      <c r="K117" s="44" t="s">
        <v>165</v>
      </c>
      <c r="L117" s="45" t="s">
        <v>155</v>
      </c>
    </row>
    <row r="118" spans="1:12" ht="12.75">
      <c r="A118" s="9">
        <v>32373</v>
      </c>
      <c r="B118" s="10" t="s">
        <v>66</v>
      </c>
      <c r="C118" s="24"/>
      <c r="D118" s="24"/>
      <c r="E118" s="24"/>
      <c r="F118" s="24"/>
      <c r="G118" s="24"/>
      <c r="H118" s="24"/>
      <c r="I118" s="3"/>
      <c r="J118" s="3"/>
      <c r="K118" s="3"/>
      <c r="L118" s="24"/>
    </row>
    <row r="119" spans="1:12" ht="12.75">
      <c r="A119" s="9">
        <v>32374</v>
      </c>
      <c r="B119" s="10" t="s">
        <v>67</v>
      </c>
      <c r="C119" s="24"/>
      <c r="D119" s="24"/>
      <c r="E119" s="24"/>
      <c r="F119" s="24"/>
      <c r="G119" s="24"/>
      <c r="H119" s="24"/>
      <c r="I119" s="3"/>
      <c r="J119" s="3"/>
      <c r="K119" s="3"/>
      <c r="L119" s="24"/>
    </row>
    <row r="120" spans="1:12" ht="12.75">
      <c r="A120" s="9">
        <v>32375</v>
      </c>
      <c r="B120" s="10" t="s">
        <v>68</v>
      </c>
      <c r="C120" s="24"/>
      <c r="D120" s="24"/>
      <c r="E120" s="24"/>
      <c r="F120" s="24"/>
      <c r="G120" s="24"/>
      <c r="H120" s="24"/>
      <c r="I120" s="3"/>
      <c r="J120" s="3"/>
      <c r="K120" s="3"/>
      <c r="L120" s="24"/>
    </row>
    <row r="121" spans="1:12" ht="12.75">
      <c r="A121" s="9">
        <v>32379</v>
      </c>
      <c r="B121" s="10" t="s">
        <v>69</v>
      </c>
      <c r="C121" s="24"/>
      <c r="D121" s="24"/>
      <c r="E121" s="24"/>
      <c r="F121" s="24"/>
      <c r="G121" s="24"/>
      <c r="H121" s="24">
        <v>12000</v>
      </c>
      <c r="I121" s="3">
        <v>0</v>
      </c>
      <c r="J121" s="3"/>
      <c r="K121" s="3"/>
      <c r="L121" s="24"/>
    </row>
    <row r="122" spans="1:12" ht="13.5">
      <c r="A122" s="11">
        <v>3237</v>
      </c>
      <c r="B122" s="17" t="s">
        <v>70</v>
      </c>
      <c r="C122" s="20">
        <f aca="true" t="shared" si="28" ref="C122:L122">SUM(C114:C121)</f>
        <v>0</v>
      </c>
      <c r="D122" s="20">
        <f t="shared" si="28"/>
        <v>0</v>
      </c>
      <c r="E122" s="20">
        <f t="shared" si="28"/>
        <v>0</v>
      </c>
      <c r="F122" s="20">
        <f t="shared" si="28"/>
        <v>0</v>
      </c>
      <c r="G122" s="20">
        <f t="shared" si="28"/>
        <v>0</v>
      </c>
      <c r="H122" s="20">
        <f t="shared" si="28"/>
        <v>12000</v>
      </c>
      <c r="I122" s="20">
        <f t="shared" si="28"/>
        <v>0</v>
      </c>
      <c r="J122" s="20">
        <f t="shared" si="28"/>
        <v>0</v>
      </c>
      <c r="K122" s="20">
        <f t="shared" si="28"/>
        <v>0</v>
      </c>
      <c r="L122" s="20">
        <f t="shared" si="28"/>
        <v>0</v>
      </c>
    </row>
    <row r="123" spans="1:12" ht="12.75">
      <c r="A123" s="9">
        <v>32381</v>
      </c>
      <c r="B123" s="10" t="s">
        <v>71</v>
      </c>
      <c r="C123" s="24"/>
      <c r="D123" s="24"/>
      <c r="E123" s="24"/>
      <c r="F123" s="24"/>
      <c r="G123" s="24"/>
      <c r="H123" s="24"/>
      <c r="I123" s="3"/>
      <c r="J123" s="3"/>
      <c r="K123" s="3"/>
      <c r="L123" s="24"/>
    </row>
    <row r="124" spans="1:12" ht="12.75">
      <c r="A124" s="9">
        <v>32382</v>
      </c>
      <c r="B124" s="10" t="s">
        <v>72</v>
      </c>
      <c r="C124" s="24"/>
      <c r="D124" s="24"/>
      <c r="E124" s="24"/>
      <c r="F124" s="24"/>
      <c r="G124" s="24"/>
      <c r="H124" s="24"/>
      <c r="I124" s="3"/>
      <c r="J124" s="3"/>
      <c r="K124" s="3"/>
      <c r="L124" s="24"/>
    </row>
    <row r="125" spans="1:12" ht="12.75">
      <c r="A125" s="9">
        <v>32389</v>
      </c>
      <c r="B125" s="10" t="s">
        <v>73</v>
      </c>
      <c r="C125" s="24"/>
      <c r="D125" s="24"/>
      <c r="E125" s="24"/>
      <c r="F125" s="24"/>
      <c r="G125" s="24"/>
      <c r="H125" s="24"/>
      <c r="I125" s="3"/>
      <c r="J125" s="3"/>
      <c r="K125" s="3"/>
      <c r="L125" s="24"/>
    </row>
    <row r="126" spans="1:12" ht="13.5">
      <c r="A126" s="11">
        <v>3238</v>
      </c>
      <c r="B126" s="17" t="s">
        <v>74</v>
      </c>
      <c r="C126" s="20">
        <f aca="true" t="shared" si="29" ref="C126:L126">SUM(C123:C125)</f>
        <v>0</v>
      </c>
      <c r="D126" s="20">
        <f t="shared" si="29"/>
        <v>0</v>
      </c>
      <c r="E126" s="20">
        <f t="shared" si="29"/>
        <v>0</v>
      </c>
      <c r="F126" s="20">
        <f t="shared" si="29"/>
        <v>0</v>
      </c>
      <c r="G126" s="20">
        <f t="shared" si="29"/>
        <v>0</v>
      </c>
      <c r="H126" s="20">
        <f t="shared" si="29"/>
        <v>0</v>
      </c>
      <c r="I126" s="20">
        <f t="shared" si="29"/>
        <v>0</v>
      </c>
      <c r="J126" s="20">
        <f t="shared" si="29"/>
        <v>0</v>
      </c>
      <c r="K126" s="20">
        <f t="shared" si="29"/>
        <v>0</v>
      </c>
      <c r="L126" s="20">
        <f t="shared" si="29"/>
        <v>0</v>
      </c>
    </row>
    <row r="127" spans="1:12" ht="12.75">
      <c r="A127" s="9">
        <v>32391</v>
      </c>
      <c r="B127" s="10" t="s">
        <v>75</v>
      </c>
      <c r="C127" s="24"/>
      <c r="D127" s="24"/>
      <c r="E127" s="24"/>
      <c r="F127" s="24"/>
      <c r="G127" s="24"/>
      <c r="H127" s="24"/>
      <c r="I127" s="3"/>
      <c r="J127" s="3"/>
      <c r="K127" s="3"/>
      <c r="L127" s="24"/>
    </row>
    <row r="128" spans="1:12" ht="12.75">
      <c r="A128" s="9">
        <v>32392</v>
      </c>
      <c r="B128" s="10" t="s">
        <v>76</v>
      </c>
      <c r="C128" s="24"/>
      <c r="D128" s="24"/>
      <c r="E128" s="24"/>
      <c r="F128" s="24"/>
      <c r="G128" s="24"/>
      <c r="H128" s="24"/>
      <c r="I128" s="3"/>
      <c r="J128" s="3"/>
      <c r="K128" s="3"/>
      <c r="L128" s="24"/>
    </row>
    <row r="129" spans="1:12" ht="12.75">
      <c r="A129" s="9">
        <v>32393</v>
      </c>
      <c r="B129" s="10" t="s">
        <v>77</v>
      </c>
      <c r="C129" s="24"/>
      <c r="D129" s="24"/>
      <c r="E129" s="24"/>
      <c r="F129" s="24"/>
      <c r="G129" s="24"/>
      <c r="H129" s="24"/>
      <c r="I129" s="3"/>
      <c r="J129" s="3"/>
      <c r="K129" s="3"/>
      <c r="L129" s="24"/>
    </row>
    <row r="130" spans="1:12" ht="12.75">
      <c r="A130" s="9">
        <v>32395</v>
      </c>
      <c r="B130" s="10" t="s">
        <v>59</v>
      </c>
      <c r="C130" s="24"/>
      <c r="D130" s="24"/>
      <c r="E130" s="24"/>
      <c r="F130" s="24"/>
      <c r="G130" s="24"/>
      <c r="H130" s="24"/>
      <c r="I130" s="3"/>
      <c r="J130" s="3"/>
      <c r="K130" s="3"/>
      <c r="L130" s="24"/>
    </row>
    <row r="131" spans="1:12" ht="12.75">
      <c r="A131" s="9">
        <v>32396</v>
      </c>
      <c r="B131" s="15" t="s">
        <v>60</v>
      </c>
      <c r="C131" s="24"/>
      <c r="D131" s="24"/>
      <c r="E131" s="24"/>
      <c r="F131" s="24"/>
      <c r="G131" s="24"/>
      <c r="H131" s="24"/>
      <c r="I131" s="3"/>
      <c r="J131" s="3"/>
      <c r="K131" s="3"/>
      <c r="L131" s="24"/>
    </row>
    <row r="132" spans="1:12" ht="12.75">
      <c r="A132" s="9">
        <v>32399</v>
      </c>
      <c r="B132" s="15" t="s">
        <v>78</v>
      </c>
      <c r="C132" s="24"/>
      <c r="D132" s="24"/>
      <c r="E132" s="24"/>
      <c r="F132" s="24"/>
      <c r="G132" s="24"/>
      <c r="H132" s="24"/>
      <c r="I132" s="3"/>
      <c r="J132" s="3"/>
      <c r="K132" s="3"/>
      <c r="L132" s="24"/>
    </row>
    <row r="133" spans="1:12" ht="13.5">
      <c r="A133" s="11">
        <v>3239</v>
      </c>
      <c r="B133" s="17" t="s">
        <v>78</v>
      </c>
      <c r="C133" s="20">
        <f aca="true" t="shared" si="30" ref="C133:L133">SUM(C127:C132)</f>
        <v>0</v>
      </c>
      <c r="D133" s="20">
        <f t="shared" si="30"/>
        <v>0</v>
      </c>
      <c r="E133" s="20">
        <f t="shared" si="30"/>
        <v>0</v>
      </c>
      <c r="F133" s="20">
        <f t="shared" si="30"/>
        <v>0</v>
      </c>
      <c r="G133" s="20">
        <f t="shared" si="30"/>
        <v>0</v>
      </c>
      <c r="H133" s="20">
        <f t="shared" si="30"/>
        <v>0</v>
      </c>
      <c r="I133" s="20">
        <f t="shared" si="30"/>
        <v>0</v>
      </c>
      <c r="J133" s="20">
        <f t="shared" si="30"/>
        <v>0</v>
      </c>
      <c r="K133" s="20">
        <f t="shared" si="30"/>
        <v>0</v>
      </c>
      <c r="L133" s="20">
        <f t="shared" si="30"/>
        <v>0</v>
      </c>
    </row>
    <row r="134" spans="1:12" ht="13.5">
      <c r="A134" s="11">
        <v>323</v>
      </c>
      <c r="B134" s="17" t="s">
        <v>79</v>
      </c>
      <c r="C134" s="20">
        <f aca="true" t="shared" si="31" ref="C134:L134">SUM(C97+C101+C106+C111+C112+C113+C122+C126+C133)</f>
        <v>0</v>
      </c>
      <c r="D134" s="20">
        <f t="shared" si="31"/>
        <v>0</v>
      </c>
      <c r="E134" s="20">
        <f t="shared" si="31"/>
        <v>0</v>
      </c>
      <c r="F134" s="20">
        <f t="shared" si="31"/>
        <v>5000</v>
      </c>
      <c r="G134" s="20">
        <f t="shared" si="31"/>
        <v>3000</v>
      </c>
      <c r="H134" s="20">
        <f t="shared" si="31"/>
        <v>26000</v>
      </c>
      <c r="I134" s="20">
        <f t="shared" si="31"/>
        <v>0</v>
      </c>
      <c r="J134" s="20">
        <f t="shared" si="31"/>
        <v>0</v>
      </c>
      <c r="K134" s="20">
        <f t="shared" si="31"/>
        <v>0</v>
      </c>
      <c r="L134" s="20">
        <f t="shared" si="31"/>
        <v>0</v>
      </c>
    </row>
    <row r="135" spans="1:12" ht="12.75">
      <c r="A135" s="9">
        <v>32922</v>
      </c>
      <c r="B135" s="10" t="s">
        <v>125</v>
      </c>
      <c r="C135" s="24"/>
      <c r="D135" s="24"/>
      <c r="E135" s="24"/>
      <c r="F135" s="24"/>
      <c r="G135" s="24"/>
      <c r="H135" s="24"/>
      <c r="I135" s="3"/>
      <c r="J135" s="3"/>
      <c r="K135" s="3"/>
      <c r="L135" s="24"/>
    </row>
    <row r="136" spans="1:12" ht="12.75">
      <c r="A136" s="9">
        <v>32923</v>
      </c>
      <c r="B136" s="10" t="s">
        <v>80</v>
      </c>
      <c r="C136" s="24"/>
      <c r="D136" s="24"/>
      <c r="E136" s="24"/>
      <c r="F136" s="24"/>
      <c r="G136" s="24"/>
      <c r="H136" s="24">
        <v>8000</v>
      </c>
      <c r="I136" s="3">
        <v>0</v>
      </c>
      <c r="J136" s="3"/>
      <c r="K136" s="3"/>
      <c r="L136" s="24"/>
    </row>
    <row r="137" spans="1:12" ht="12.75">
      <c r="A137" s="11">
        <v>3292</v>
      </c>
      <c r="B137" s="10" t="s">
        <v>81</v>
      </c>
      <c r="C137" s="20">
        <f aca="true" t="shared" si="32" ref="C137:L137">C135+C136</f>
        <v>0</v>
      </c>
      <c r="D137" s="20">
        <f t="shared" si="32"/>
        <v>0</v>
      </c>
      <c r="E137" s="20">
        <f t="shared" si="32"/>
        <v>0</v>
      </c>
      <c r="F137" s="20">
        <f t="shared" si="32"/>
        <v>0</v>
      </c>
      <c r="G137" s="20">
        <f t="shared" si="32"/>
        <v>0</v>
      </c>
      <c r="H137" s="20">
        <f t="shared" si="32"/>
        <v>8000</v>
      </c>
      <c r="I137" s="20">
        <f t="shared" si="32"/>
        <v>0</v>
      </c>
      <c r="J137" s="20">
        <f t="shared" si="32"/>
        <v>0</v>
      </c>
      <c r="K137" s="20">
        <f t="shared" si="32"/>
        <v>0</v>
      </c>
      <c r="L137" s="20">
        <f t="shared" si="32"/>
        <v>0</v>
      </c>
    </row>
    <row r="138" spans="1:12" ht="13.5">
      <c r="A138" s="11">
        <v>32931</v>
      </c>
      <c r="B138" s="17" t="s">
        <v>82</v>
      </c>
      <c r="C138" s="24"/>
      <c r="D138" s="24"/>
      <c r="E138" s="24"/>
      <c r="F138" s="24"/>
      <c r="G138" s="24"/>
      <c r="H138" s="24"/>
      <c r="I138" s="3"/>
      <c r="J138" s="3"/>
      <c r="K138" s="3"/>
      <c r="L138" s="24"/>
    </row>
    <row r="139" spans="1:12" ht="13.5">
      <c r="A139" s="11">
        <v>32941</v>
      </c>
      <c r="B139" s="17" t="s">
        <v>83</v>
      </c>
      <c r="C139" s="24"/>
      <c r="D139" s="24"/>
      <c r="E139" s="24"/>
      <c r="F139" s="24"/>
      <c r="G139" s="24"/>
      <c r="H139" s="24"/>
      <c r="I139" s="3"/>
      <c r="J139" s="3"/>
      <c r="K139" s="3"/>
      <c r="L139" s="24"/>
    </row>
    <row r="140" spans="1:12" ht="13.5">
      <c r="A140" s="13">
        <v>32951</v>
      </c>
      <c r="B140" s="18" t="s">
        <v>126</v>
      </c>
      <c r="C140" s="24"/>
      <c r="D140" s="24"/>
      <c r="E140" s="24"/>
      <c r="F140" s="24"/>
      <c r="G140" s="24"/>
      <c r="H140" s="24"/>
      <c r="I140" s="3"/>
      <c r="J140" s="3"/>
      <c r="K140" s="3"/>
      <c r="L140" s="24"/>
    </row>
    <row r="141" spans="1:12" ht="13.5">
      <c r="A141" s="13">
        <v>32952</v>
      </c>
      <c r="B141" s="26" t="s">
        <v>127</v>
      </c>
      <c r="C141" s="24"/>
      <c r="D141" s="24"/>
      <c r="E141" s="24"/>
      <c r="F141" s="24"/>
      <c r="G141" s="24"/>
      <c r="H141" s="24"/>
      <c r="I141" s="3"/>
      <c r="J141" s="3"/>
      <c r="K141" s="3"/>
      <c r="L141" s="24"/>
    </row>
    <row r="142" spans="1:12" ht="13.5">
      <c r="A142" s="13">
        <v>32953</v>
      </c>
      <c r="B142" s="26" t="s">
        <v>128</v>
      </c>
      <c r="C142" s="24"/>
      <c r="D142" s="24"/>
      <c r="E142" s="24"/>
      <c r="F142" s="24"/>
      <c r="G142" s="24"/>
      <c r="H142" s="24"/>
      <c r="I142" s="3"/>
      <c r="J142" s="3"/>
      <c r="K142" s="3"/>
      <c r="L142" s="24"/>
    </row>
    <row r="143" spans="1:12" ht="13.5">
      <c r="A143" s="63">
        <v>32954</v>
      </c>
      <c r="B143" s="64" t="s">
        <v>129</v>
      </c>
      <c r="C143" s="49"/>
      <c r="D143" s="49"/>
      <c r="E143" s="49"/>
      <c r="F143" s="49"/>
      <c r="G143" s="49"/>
      <c r="H143" s="49"/>
      <c r="I143" s="50"/>
      <c r="J143" s="3"/>
      <c r="K143" s="3"/>
      <c r="L143" s="24"/>
    </row>
    <row r="144" spans="1:12" ht="13.5">
      <c r="A144" s="13">
        <v>32955</v>
      </c>
      <c r="B144" s="26" t="s">
        <v>131</v>
      </c>
      <c r="C144" s="24"/>
      <c r="D144" s="24"/>
      <c r="E144" s="24"/>
      <c r="F144" s="24"/>
      <c r="G144" s="24"/>
      <c r="H144" s="24"/>
      <c r="I144" s="3"/>
      <c r="J144" s="3"/>
      <c r="K144" s="3"/>
      <c r="L144" s="24"/>
    </row>
    <row r="145" spans="1:12" ht="13.5">
      <c r="A145" s="13">
        <v>3295</v>
      </c>
      <c r="B145" s="26" t="s">
        <v>130</v>
      </c>
      <c r="C145" s="20">
        <f aca="true" t="shared" si="33" ref="C145:L145">SUM(C140:C144)</f>
        <v>0</v>
      </c>
      <c r="D145" s="20">
        <f t="shared" si="33"/>
        <v>0</v>
      </c>
      <c r="E145" s="20">
        <f t="shared" si="33"/>
        <v>0</v>
      </c>
      <c r="F145" s="20">
        <f t="shared" si="33"/>
        <v>0</v>
      </c>
      <c r="G145" s="20">
        <f t="shared" si="33"/>
        <v>0</v>
      </c>
      <c r="H145" s="20">
        <f t="shared" si="33"/>
        <v>0</v>
      </c>
      <c r="I145" s="20">
        <f t="shared" si="33"/>
        <v>0</v>
      </c>
      <c r="J145" s="20">
        <f t="shared" si="33"/>
        <v>0</v>
      </c>
      <c r="K145" s="20">
        <f t="shared" si="33"/>
        <v>0</v>
      </c>
      <c r="L145" s="20">
        <f t="shared" si="33"/>
        <v>0</v>
      </c>
    </row>
    <row r="146" spans="1:12" ht="12.75">
      <c r="A146" s="14">
        <v>32992</v>
      </c>
      <c r="B146" s="15" t="s">
        <v>84</v>
      </c>
      <c r="C146" s="24"/>
      <c r="D146" s="24"/>
      <c r="E146" s="24"/>
      <c r="F146" s="24"/>
      <c r="G146" s="24"/>
      <c r="H146" s="24"/>
      <c r="I146" s="3"/>
      <c r="J146" s="3"/>
      <c r="K146" s="3"/>
      <c r="L146" s="24"/>
    </row>
    <row r="147" spans="1:12" ht="12.75">
      <c r="A147" s="9">
        <v>32993</v>
      </c>
      <c r="B147" s="10" t="s">
        <v>85</v>
      </c>
      <c r="C147" s="24"/>
      <c r="D147" s="24"/>
      <c r="E147" s="24"/>
      <c r="F147" s="24"/>
      <c r="G147" s="24"/>
      <c r="H147" s="24"/>
      <c r="I147" s="3"/>
      <c r="J147" s="3"/>
      <c r="K147" s="3"/>
      <c r="L147" s="24"/>
    </row>
    <row r="148" spans="1:12" ht="12.75">
      <c r="A148" s="9">
        <v>32999</v>
      </c>
      <c r="B148" s="10" t="s">
        <v>86</v>
      </c>
      <c r="C148" s="24"/>
      <c r="D148" s="24"/>
      <c r="E148" s="24"/>
      <c r="F148" s="24"/>
      <c r="G148" s="24"/>
      <c r="H148" s="24">
        <v>5000</v>
      </c>
      <c r="I148" s="3">
        <v>0</v>
      </c>
      <c r="J148" s="3"/>
      <c r="K148" s="3"/>
      <c r="L148" s="24"/>
    </row>
    <row r="149" spans="1:12" ht="12.75">
      <c r="A149" s="11">
        <v>3299</v>
      </c>
      <c r="B149" s="10" t="s">
        <v>86</v>
      </c>
      <c r="C149" s="20">
        <f aca="true" t="shared" si="34" ref="C149:L149">SUM(C146:C148)</f>
        <v>0</v>
      </c>
      <c r="D149" s="20">
        <f t="shared" si="34"/>
        <v>0</v>
      </c>
      <c r="E149" s="20">
        <f t="shared" si="34"/>
        <v>0</v>
      </c>
      <c r="F149" s="20">
        <f t="shared" si="34"/>
        <v>0</v>
      </c>
      <c r="G149" s="20">
        <f t="shared" si="34"/>
        <v>0</v>
      </c>
      <c r="H149" s="20">
        <f t="shared" si="34"/>
        <v>5000</v>
      </c>
      <c r="I149" s="20">
        <f t="shared" si="34"/>
        <v>0</v>
      </c>
      <c r="J149" s="20">
        <f t="shared" si="34"/>
        <v>0</v>
      </c>
      <c r="K149" s="20">
        <f t="shared" si="34"/>
        <v>0</v>
      </c>
      <c r="L149" s="20">
        <f t="shared" si="34"/>
        <v>0</v>
      </c>
    </row>
    <row r="150" spans="1:12" ht="13.5">
      <c r="A150" s="11">
        <v>329</v>
      </c>
      <c r="B150" s="17" t="s">
        <v>86</v>
      </c>
      <c r="C150" s="20">
        <f aca="true" t="shared" si="35" ref="C150:L150">C137+C138+C145+C149+C139</f>
        <v>0</v>
      </c>
      <c r="D150" s="20">
        <f t="shared" si="35"/>
        <v>0</v>
      </c>
      <c r="E150" s="20">
        <f t="shared" si="35"/>
        <v>0</v>
      </c>
      <c r="F150" s="20">
        <f t="shared" si="35"/>
        <v>0</v>
      </c>
      <c r="G150" s="20">
        <f t="shared" si="35"/>
        <v>0</v>
      </c>
      <c r="H150" s="20">
        <f t="shared" si="35"/>
        <v>13000</v>
      </c>
      <c r="I150" s="20">
        <f t="shared" si="35"/>
        <v>0</v>
      </c>
      <c r="J150" s="20">
        <f t="shared" si="35"/>
        <v>0</v>
      </c>
      <c r="K150" s="20">
        <f t="shared" si="35"/>
        <v>0</v>
      </c>
      <c r="L150" s="20">
        <f t="shared" si="35"/>
        <v>0</v>
      </c>
    </row>
    <row r="151" spans="1:12" ht="12.75">
      <c r="A151" s="9">
        <v>34311</v>
      </c>
      <c r="B151" s="10" t="s">
        <v>87</v>
      </c>
      <c r="C151" s="24"/>
      <c r="D151" s="24"/>
      <c r="E151" s="24"/>
      <c r="F151" s="24"/>
      <c r="G151" s="24"/>
      <c r="H151" s="24"/>
      <c r="I151" s="3">
        <v>500</v>
      </c>
      <c r="J151" s="3"/>
      <c r="K151" s="3">
        <f>I151+J151</f>
        <v>500</v>
      </c>
      <c r="L151" s="24"/>
    </row>
    <row r="152" spans="1:12" ht="12.75">
      <c r="A152" s="9">
        <v>34312</v>
      </c>
      <c r="B152" s="10" t="s">
        <v>88</v>
      </c>
      <c r="C152" s="24"/>
      <c r="D152" s="24"/>
      <c r="E152" s="24"/>
      <c r="F152" s="24"/>
      <c r="G152" s="24"/>
      <c r="H152" s="24"/>
      <c r="I152" s="3">
        <v>500</v>
      </c>
      <c r="J152" s="3"/>
      <c r="K152" s="3">
        <f>I152+J152</f>
        <v>500</v>
      </c>
      <c r="L152" s="24"/>
    </row>
    <row r="153" spans="1:12" ht="13.5">
      <c r="A153" s="11">
        <v>3431</v>
      </c>
      <c r="B153" s="17" t="s">
        <v>89</v>
      </c>
      <c r="C153" s="20">
        <f aca="true" t="shared" si="36" ref="C153:L153">SUM(C151:C152)</f>
        <v>0</v>
      </c>
      <c r="D153" s="20">
        <f t="shared" si="36"/>
        <v>0</v>
      </c>
      <c r="E153" s="20">
        <f t="shared" si="36"/>
        <v>0</v>
      </c>
      <c r="F153" s="20">
        <f t="shared" si="36"/>
        <v>0</v>
      </c>
      <c r="G153" s="20">
        <f t="shared" si="36"/>
        <v>0</v>
      </c>
      <c r="H153" s="20">
        <f t="shared" si="36"/>
        <v>0</v>
      </c>
      <c r="I153" s="20">
        <f t="shared" si="36"/>
        <v>1000</v>
      </c>
      <c r="J153" s="20">
        <f t="shared" si="36"/>
        <v>0</v>
      </c>
      <c r="K153" s="20">
        <f t="shared" si="36"/>
        <v>1000</v>
      </c>
      <c r="L153" s="20">
        <f t="shared" si="36"/>
        <v>0</v>
      </c>
    </row>
    <row r="154" spans="1:12" ht="12.75">
      <c r="A154" s="7"/>
      <c r="B154" s="8"/>
      <c r="C154" s="35"/>
      <c r="D154" s="36"/>
      <c r="E154" s="36"/>
      <c r="F154" s="36"/>
      <c r="G154" s="42" t="s">
        <v>154</v>
      </c>
      <c r="H154" s="36"/>
      <c r="I154" s="40"/>
      <c r="J154" s="67"/>
      <c r="K154" s="67"/>
      <c r="L154" s="32"/>
    </row>
    <row r="155" spans="1:12" ht="13.5">
      <c r="A155" s="11" t="s">
        <v>0</v>
      </c>
      <c r="B155" s="21" t="s">
        <v>1</v>
      </c>
      <c r="C155" s="43" t="s">
        <v>161</v>
      </c>
      <c r="D155" s="43" t="s">
        <v>178</v>
      </c>
      <c r="E155" s="43" t="s">
        <v>161</v>
      </c>
      <c r="F155" s="43" t="s">
        <v>162</v>
      </c>
      <c r="G155" s="43" t="s">
        <v>163</v>
      </c>
      <c r="H155" s="43" t="s">
        <v>164</v>
      </c>
      <c r="I155" s="44" t="s">
        <v>165</v>
      </c>
      <c r="J155" s="44" t="s">
        <v>178</v>
      </c>
      <c r="K155" s="44" t="s">
        <v>165</v>
      </c>
      <c r="L155" s="45" t="s">
        <v>155</v>
      </c>
    </row>
    <row r="156" spans="1:12" ht="12.75">
      <c r="A156" s="11">
        <v>34333</v>
      </c>
      <c r="B156" s="12" t="s">
        <v>90</v>
      </c>
      <c r="C156" s="24"/>
      <c r="D156" s="24"/>
      <c r="E156" s="24"/>
      <c r="F156" s="24"/>
      <c r="G156" s="24"/>
      <c r="H156" s="24"/>
      <c r="I156" s="3"/>
      <c r="J156" s="3"/>
      <c r="K156" s="3"/>
      <c r="L156" s="24"/>
    </row>
    <row r="157" spans="1:12" ht="12.75">
      <c r="A157" s="11">
        <v>34349</v>
      </c>
      <c r="B157" s="12" t="s">
        <v>91</v>
      </c>
      <c r="C157" s="24"/>
      <c r="D157" s="24"/>
      <c r="E157" s="24"/>
      <c r="F157" s="24"/>
      <c r="G157" s="24"/>
      <c r="H157" s="24"/>
      <c r="I157" s="3"/>
      <c r="J157" s="3"/>
      <c r="K157" s="3"/>
      <c r="L157" s="24"/>
    </row>
    <row r="158" spans="1:12" ht="13.5">
      <c r="A158" s="11">
        <v>343</v>
      </c>
      <c r="B158" s="17" t="s">
        <v>92</v>
      </c>
      <c r="C158" s="20">
        <f aca="true" t="shared" si="37" ref="C158:L158">SUM(C156:C157)+C153</f>
        <v>0</v>
      </c>
      <c r="D158" s="20">
        <f t="shared" si="37"/>
        <v>0</v>
      </c>
      <c r="E158" s="20">
        <f t="shared" si="37"/>
        <v>0</v>
      </c>
      <c r="F158" s="20">
        <f t="shared" si="37"/>
        <v>0</v>
      </c>
      <c r="G158" s="20">
        <f t="shared" si="37"/>
        <v>0</v>
      </c>
      <c r="H158" s="20">
        <f t="shared" si="37"/>
        <v>0</v>
      </c>
      <c r="I158" s="20">
        <f t="shared" si="37"/>
        <v>1000</v>
      </c>
      <c r="J158" s="20">
        <f t="shared" si="37"/>
        <v>0</v>
      </c>
      <c r="K158" s="20">
        <f t="shared" si="37"/>
        <v>1000</v>
      </c>
      <c r="L158" s="20">
        <f t="shared" si="37"/>
        <v>0</v>
      </c>
    </row>
    <row r="159" spans="1:12" ht="12.75">
      <c r="A159" s="11">
        <v>37219</v>
      </c>
      <c r="B159" s="12" t="s">
        <v>93</v>
      </c>
      <c r="C159" s="24"/>
      <c r="D159" s="24"/>
      <c r="E159" s="24"/>
      <c r="F159" s="24"/>
      <c r="G159" s="24"/>
      <c r="H159" s="24"/>
      <c r="I159" s="3"/>
      <c r="J159" s="3"/>
      <c r="K159" s="3"/>
      <c r="L159" s="24"/>
    </row>
    <row r="160" spans="1:12" ht="12.75">
      <c r="A160" s="11">
        <v>38119</v>
      </c>
      <c r="B160" s="12" t="s">
        <v>94</v>
      </c>
      <c r="C160" s="24"/>
      <c r="D160" s="24"/>
      <c r="E160" s="24"/>
      <c r="F160" s="24"/>
      <c r="G160" s="24"/>
      <c r="H160" s="24"/>
      <c r="I160" s="3"/>
      <c r="J160" s="3"/>
      <c r="K160" s="3"/>
      <c r="L160" s="24"/>
    </row>
    <row r="161" spans="1:12" ht="13.5">
      <c r="A161" s="11">
        <v>3</v>
      </c>
      <c r="B161" s="17" t="s">
        <v>95</v>
      </c>
      <c r="C161" s="20">
        <f aca="true" t="shared" si="38" ref="C161:L161">C47+C55+C63+C75+C93+C134+C150+C158+C159+C160</f>
        <v>7465</v>
      </c>
      <c r="D161" s="20">
        <f t="shared" si="38"/>
        <v>10200</v>
      </c>
      <c r="E161" s="20">
        <f t="shared" si="38"/>
        <v>17665</v>
      </c>
      <c r="F161" s="20">
        <f t="shared" si="38"/>
        <v>37250</v>
      </c>
      <c r="G161" s="20">
        <f t="shared" si="38"/>
        <v>13000</v>
      </c>
      <c r="H161" s="20">
        <f t="shared" si="38"/>
        <v>49000</v>
      </c>
      <c r="I161" s="20">
        <f t="shared" si="38"/>
        <v>6000</v>
      </c>
      <c r="J161" s="20">
        <f t="shared" si="38"/>
        <v>3401</v>
      </c>
      <c r="K161" s="20">
        <f t="shared" si="38"/>
        <v>9401</v>
      </c>
      <c r="L161" s="20">
        <f t="shared" si="38"/>
        <v>24840</v>
      </c>
    </row>
    <row r="162" spans="1:12" ht="13.5">
      <c r="A162" s="11"/>
      <c r="B162" s="17"/>
      <c r="C162" s="24"/>
      <c r="D162" s="24"/>
      <c r="E162" s="24"/>
      <c r="F162" s="24"/>
      <c r="G162" s="24"/>
      <c r="H162" s="24"/>
      <c r="I162" s="3"/>
      <c r="J162" s="3"/>
      <c r="K162" s="3"/>
      <c r="L162" s="24"/>
    </row>
    <row r="163" spans="1:12" ht="13.5">
      <c r="A163" s="11"/>
      <c r="B163" s="17"/>
      <c r="C163" s="24"/>
      <c r="D163" s="24"/>
      <c r="E163" s="24"/>
      <c r="F163" s="24"/>
      <c r="G163" s="24"/>
      <c r="H163" s="24"/>
      <c r="I163" s="3"/>
      <c r="J163" s="3"/>
      <c r="K163" s="3"/>
      <c r="L163" s="24"/>
    </row>
    <row r="164" spans="1:12" ht="12.75">
      <c r="A164" s="11">
        <v>421</v>
      </c>
      <c r="B164" s="12" t="s">
        <v>96</v>
      </c>
      <c r="C164" s="24"/>
      <c r="D164" s="24"/>
      <c r="E164" s="24"/>
      <c r="F164" s="24"/>
      <c r="G164" s="24"/>
      <c r="H164" s="24"/>
      <c r="I164" s="3"/>
      <c r="J164" s="3"/>
      <c r="K164" s="3"/>
      <c r="L164" s="24"/>
    </row>
    <row r="165" spans="1:12" ht="12.75">
      <c r="A165" s="9">
        <v>42211</v>
      </c>
      <c r="B165" s="10" t="s">
        <v>97</v>
      </c>
      <c r="C165" s="24">
        <v>2535</v>
      </c>
      <c r="D165" s="24"/>
      <c r="E165" s="24">
        <f>C165+D165</f>
        <v>2535</v>
      </c>
      <c r="F165" s="24">
        <v>16465</v>
      </c>
      <c r="G165" s="24"/>
      <c r="H165" s="24"/>
      <c r="I165" s="3">
        <v>0</v>
      </c>
      <c r="J165" s="3"/>
      <c r="K165" s="3"/>
      <c r="L165" s="24"/>
    </row>
    <row r="166" spans="1:12" ht="12.75">
      <c r="A166" s="9">
        <v>42212</v>
      </c>
      <c r="B166" s="10" t="s">
        <v>98</v>
      </c>
      <c r="C166" s="24"/>
      <c r="D166" s="24"/>
      <c r="E166" s="24"/>
      <c r="F166" s="24">
        <v>4000</v>
      </c>
      <c r="G166" s="24"/>
      <c r="H166" s="24"/>
      <c r="I166" s="3">
        <v>0</v>
      </c>
      <c r="J166" s="3"/>
      <c r="K166" s="3"/>
      <c r="L166" s="24"/>
    </row>
    <row r="167" spans="1:12" ht="13.5">
      <c r="A167" s="11">
        <v>4221</v>
      </c>
      <c r="B167" s="17" t="s">
        <v>99</v>
      </c>
      <c r="C167" s="20">
        <f aca="true" t="shared" si="39" ref="C167:L167">SUM(C165:C166)</f>
        <v>2535</v>
      </c>
      <c r="D167" s="20">
        <f t="shared" si="39"/>
        <v>0</v>
      </c>
      <c r="E167" s="20">
        <f t="shared" si="39"/>
        <v>2535</v>
      </c>
      <c r="F167" s="20">
        <f t="shared" si="39"/>
        <v>20465</v>
      </c>
      <c r="G167" s="20">
        <f t="shared" si="39"/>
        <v>0</v>
      </c>
      <c r="H167" s="20">
        <f t="shared" si="39"/>
        <v>0</v>
      </c>
      <c r="I167" s="20">
        <f t="shared" si="39"/>
        <v>0</v>
      </c>
      <c r="J167" s="20">
        <f t="shared" si="39"/>
        <v>0</v>
      </c>
      <c r="K167" s="20">
        <f t="shared" si="39"/>
        <v>0</v>
      </c>
      <c r="L167" s="20">
        <f t="shared" si="39"/>
        <v>0</v>
      </c>
    </row>
    <row r="168" spans="1:12" ht="12.75">
      <c r="A168" s="9">
        <v>42252</v>
      </c>
      <c r="B168" s="10" t="s">
        <v>113</v>
      </c>
      <c r="C168" s="24"/>
      <c r="D168" s="24"/>
      <c r="E168" s="24"/>
      <c r="F168" s="24"/>
      <c r="G168" s="24"/>
      <c r="H168" s="24"/>
      <c r="I168" s="3"/>
      <c r="J168" s="3"/>
      <c r="K168" s="3"/>
      <c r="L168" s="24"/>
    </row>
    <row r="169" spans="1:12" ht="13.5">
      <c r="A169" s="16">
        <v>4225</v>
      </c>
      <c r="B169" s="19" t="s">
        <v>113</v>
      </c>
      <c r="C169" s="20">
        <f aca="true" t="shared" si="40" ref="C169:L169">C168</f>
        <v>0</v>
      </c>
      <c r="D169" s="20">
        <f t="shared" si="40"/>
        <v>0</v>
      </c>
      <c r="E169" s="20">
        <f t="shared" si="40"/>
        <v>0</v>
      </c>
      <c r="F169" s="20">
        <f t="shared" si="40"/>
        <v>0</v>
      </c>
      <c r="G169" s="20">
        <f t="shared" si="40"/>
        <v>0</v>
      </c>
      <c r="H169" s="20">
        <f t="shared" si="40"/>
        <v>0</v>
      </c>
      <c r="I169" s="20">
        <f t="shared" si="40"/>
        <v>0</v>
      </c>
      <c r="J169" s="20">
        <f t="shared" si="40"/>
        <v>0</v>
      </c>
      <c r="K169" s="20">
        <f t="shared" si="40"/>
        <v>0</v>
      </c>
      <c r="L169" s="20">
        <f t="shared" si="40"/>
        <v>0</v>
      </c>
    </row>
    <row r="170" spans="1:12" ht="12.75">
      <c r="A170" s="11">
        <v>42262</v>
      </c>
      <c r="B170" s="12" t="s">
        <v>100</v>
      </c>
      <c r="C170" s="24"/>
      <c r="D170" s="24"/>
      <c r="E170" s="24"/>
      <c r="F170" s="24"/>
      <c r="G170" s="24"/>
      <c r="H170" s="24"/>
      <c r="I170" s="3"/>
      <c r="J170" s="3"/>
      <c r="K170" s="3"/>
      <c r="L170" s="24"/>
    </row>
    <row r="171" spans="1:12" ht="12.75">
      <c r="A171" s="9">
        <v>42271</v>
      </c>
      <c r="B171" s="10" t="s">
        <v>114</v>
      </c>
      <c r="C171" s="24"/>
      <c r="D171" s="24"/>
      <c r="E171" s="24"/>
      <c r="F171" s="24"/>
      <c r="G171" s="24"/>
      <c r="H171" s="24"/>
      <c r="I171" s="3"/>
      <c r="J171" s="3"/>
      <c r="K171" s="3"/>
      <c r="L171" s="24"/>
    </row>
    <row r="172" spans="1:12" ht="12.75">
      <c r="A172" s="9">
        <v>42272</v>
      </c>
      <c r="B172" s="10" t="s">
        <v>115</v>
      </c>
      <c r="C172" s="24"/>
      <c r="D172" s="24"/>
      <c r="E172" s="24"/>
      <c r="F172" s="24"/>
      <c r="G172" s="24"/>
      <c r="H172" s="24"/>
      <c r="I172" s="3"/>
      <c r="J172" s="3"/>
      <c r="K172" s="3"/>
      <c r="L172" s="24"/>
    </row>
    <row r="173" spans="1:12" ht="12.75">
      <c r="A173" s="9">
        <v>42273</v>
      </c>
      <c r="B173" s="10" t="s">
        <v>101</v>
      </c>
      <c r="C173" s="24"/>
      <c r="D173" s="24"/>
      <c r="E173" s="24"/>
      <c r="F173" s="24">
        <v>6285</v>
      </c>
      <c r="G173" s="24"/>
      <c r="H173" s="24"/>
      <c r="I173" s="3">
        <v>0</v>
      </c>
      <c r="J173" s="3"/>
      <c r="K173" s="3"/>
      <c r="L173" s="24"/>
    </row>
    <row r="174" spans="1:12" ht="12.75">
      <c r="A174" s="9">
        <v>42274</v>
      </c>
      <c r="B174" s="10" t="s">
        <v>116</v>
      </c>
      <c r="C174" s="24"/>
      <c r="D174" s="24"/>
      <c r="E174" s="24"/>
      <c r="F174" s="24"/>
      <c r="G174" s="24"/>
      <c r="H174" s="24"/>
      <c r="I174" s="3"/>
      <c r="J174" s="3"/>
      <c r="K174" s="3"/>
      <c r="L174" s="24"/>
    </row>
    <row r="175" spans="1:12" ht="13.5">
      <c r="A175" s="11">
        <v>4227</v>
      </c>
      <c r="B175" s="17" t="s">
        <v>102</v>
      </c>
      <c r="C175" s="20">
        <f aca="true" t="shared" si="41" ref="C175:L175">SUM(C171:C174)</f>
        <v>0</v>
      </c>
      <c r="D175" s="20">
        <f t="shared" si="41"/>
        <v>0</v>
      </c>
      <c r="E175" s="20">
        <f t="shared" si="41"/>
        <v>0</v>
      </c>
      <c r="F175" s="20">
        <f t="shared" si="41"/>
        <v>6285</v>
      </c>
      <c r="G175" s="20">
        <f t="shared" si="41"/>
        <v>0</v>
      </c>
      <c r="H175" s="20">
        <f t="shared" si="41"/>
        <v>0</v>
      </c>
      <c r="I175" s="20">
        <f t="shared" si="41"/>
        <v>0</v>
      </c>
      <c r="J175" s="20">
        <f t="shared" si="41"/>
        <v>0</v>
      </c>
      <c r="K175" s="20">
        <f t="shared" si="41"/>
        <v>0</v>
      </c>
      <c r="L175" s="20">
        <f t="shared" si="41"/>
        <v>0</v>
      </c>
    </row>
    <row r="176" spans="1:12" ht="13.5">
      <c r="A176" s="11">
        <v>422</v>
      </c>
      <c r="B176" s="17" t="s">
        <v>103</v>
      </c>
      <c r="C176" s="20">
        <f aca="true" t="shared" si="42" ref="C176:L176">C167+C169+C175</f>
        <v>2535</v>
      </c>
      <c r="D176" s="20">
        <f t="shared" si="42"/>
        <v>0</v>
      </c>
      <c r="E176" s="20">
        <f t="shared" si="42"/>
        <v>2535</v>
      </c>
      <c r="F176" s="20">
        <f t="shared" si="42"/>
        <v>26750</v>
      </c>
      <c r="G176" s="20">
        <f t="shared" si="42"/>
        <v>0</v>
      </c>
      <c r="H176" s="20">
        <f t="shared" si="42"/>
        <v>0</v>
      </c>
      <c r="I176" s="20">
        <f t="shared" si="42"/>
        <v>0</v>
      </c>
      <c r="J176" s="20">
        <f t="shared" si="42"/>
        <v>0</v>
      </c>
      <c r="K176" s="20">
        <f t="shared" si="42"/>
        <v>0</v>
      </c>
      <c r="L176" s="20">
        <f t="shared" si="42"/>
        <v>0</v>
      </c>
    </row>
    <row r="177" spans="1:12" ht="12.75">
      <c r="A177" s="9">
        <v>42411</v>
      </c>
      <c r="B177" s="10" t="s">
        <v>104</v>
      </c>
      <c r="C177" s="49"/>
      <c r="D177" s="49"/>
      <c r="E177" s="49"/>
      <c r="F177" s="49">
        <v>1000</v>
      </c>
      <c r="G177" s="49"/>
      <c r="H177" s="49"/>
      <c r="I177" s="50">
        <v>600</v>
      </c>
      <c r="J177" s="3"/>
      <c r="K177" s="3">
        <f>I177+J177</f>
        <v>600</v>
      </c>
      <c r="L177" s="24"/>
    </row>
    <row r="178" spans="1:12" ht="12.75">
      <c r="A178" s="9">
        <v>42419</v>
      </c>
      <c r="B178" s="10" t="s">
        <v>105</v>
      </c>
      <c r="C178" s="24"/>
      <c r="D178" s="24"/>
      <c r="E178" s="24"/>
      <c r="F178" s="24"/>
      <c r="G178" s="24"/>
      <c r="H178" s="24"/>
      <c r="I178" s="3"/>
      <c r="J178" s="3"/>
      <c r="K178" s="3"/>
      <c r="L178" s="24"/>
    </row>
    <row r="179" spans="1:12" ht="13.5">
      <c r="A179" s="11">
        <v>424</v>
      </c>
      <c r="B179" s="17" t="s">
        <v>106</v>
      </c>
      <c r="C179" s="20">
        <f aca="true" t="shared" si="43" ref="C179:L179">SUM(C177:C178)</f>
        <v>0</v>
      </c>
      <c r="D179" s="20">
        <f t="shared" si="43"/>
        <v>0</v>
      </c>
      <c r="E179" s="20">
        <f t="shared" si="43"/>
        <v>0</v>
      </c>
      <c r="F179" s="20">
        <f t="shared" si="43"/>
        <v>1000</v>
      </c>
      <c r="G179" s="20">
        <f t="shared" si="43"/>
        <v>0</v>
      </c>
      <c r="H179" s="20">
        <f t="shared" si="43"/>
        <v>0</v>
      </c>
      <c r="I179" s="20">
        <f t="shared" si="43"/>
        <v>600</v>
      </c>
      <c r="J179" s="20">
        <f t="shared" si="43"/>
        <v>0</v>
      </c>
      <c r="K179" s="20">
        <f t="shared" si="43"/>
        <v>600</v>
      </c>
      <c r="L179" s="20">
        <f t="shared" si="43"/>
        <v>0</v>
      </c>
    </row>
    <row r="180" spans="1:12" ht="13.5">
      <c r="A180" s="11">
        <v>4</v>
      </c>
      <c r="B180" s="17" t="s">
        <v>107</v>
      </c>
      <c r="C180" s="20">
        <f aca="true" t="shared" si="44" ref="C180:L180">SUM(C164+C176+C179)</f>
        <v>2535</v>
      </c>
      <c r="D180" s="20">
        <f t="shared" si="44"/>
        <v>0</v>
      </c>
      <c r="E180" s="20">
        <f t="shared" si="44"/>
        <v>2535</v>
      </c>
      <c r="F180" s="20">
        <f t="shared" si="44"/>
        <v>27750</v>
      </c>
      <c r="G180" s="20">
        <f t="shared" si="44"/>
        <v>0</v>
      </c>
      <c r="H180" s="20">
        <f t="shared" si="44"/>
        <v>0</v>
      </c>
      <c r="I180" s="20">
        <f t="shared" si="44"/>
        <v>600</v>
      </c>
      <c r="J180" s="20">
        <f t="shared" si="44"/>
        <v>0</v>
      </c>
      <c r="K180" s="20">
        <f t="shared" si="44"/>
        <v>600</v>
      </c>
      <c r="L180" s="20">
        <f t="shared" si="44"/>
        <v>0</v>
      </c>
    </row>
    <row r="181" spans="1:12" ht="12.75">
      <c r="A181" s="9"/>
      <c r="B181" s="10"/>
      <c r="C181" s="24"/>
      <c r="D181" s="24"/>
      <c r="E181" s="24"/>
      <c r="F181" s="24"/>
      <c r="G181" s="24"/>
      <c r="H181" s="24"/>
      <c r="I181" s="3"/>
      <c r="J181" s="3"/>
      <c r="K181" s="3"/>
      <c r="L181" s="24"/>
    </row>
    <row r="182" spans="1:12" ht="13.5">
      <c r="A182" s="11"/>
      <c r="B182" s="17" t="s">
        <v>117</v>
      </c>
      <c r="C182" s="20">
        <f aca="true" t="shared" si="45" ref="C182:L182">SUM(C180+C161)</f>
        <v>10000</v>
      </c>
      <c r="D182" s="20">
        <f t="shared" si="45"/>
        <v>10200</v>
      </c>
      <c r="E182" s="20">
        <f t="shared" si="45"/>
        <v>20200</v>
      </c>
      <c r="F182" s="20">
        <f t="shared" si="45"/>
        <v>65000</v>
      </c>
      <c r="G182" s="20">
        <f t="shared" si="45"/>
        <v>13000</v>
      </c>
      <c r="H182" s="20">
        <f t="shared" si="45"/>
        <v>49000</v>
      </c>
      <c r="I182" s="20">
        <f t="shared" si="45"/>
        <v>6600</v>
      </c>
      <c r="J182" s="20">
        <f t="shared" si="45"/>
        <v>3401</v>
      </c>
      <c r="K182" s="20">
        <f t="shared" si="45"/>
        <v>10001</v>
      </c>
      <c r="L182" s="20">
        <f t="shared" si="45"/>
        <v>24840</v>
      </c>
    </row>
    <row r="183" spans="1:12" ht="12.75">
      <c r="A183" s="9"/>
      <c r="B183" s="10"/>
      <c r="C183" s="24"/>
      <c r="D183" s="24"/>
      <c r="E183" s="24"/>
      <c r="F183" s="24"/>
      <c r="G183" s="24"/>
      <c r="H183" s="24"/>
      <c r="I183" s="3"/>
      <c r="J183" s="3"/>
      <c r="K183" s="3"/>
      <c r="L183" s="24"/>
    </row>
    <row r="184" spans="1:12" ht="12.75">
      <c r="A184" s="9"/>
      <c r="B184" s="10"/>
      <c r="C184" s="24"/>
      <c r="D184" s="24"/>
      <c r="E184" s="24"/>
      <c r="F184" s="24"/>
      <c r="G184" s="24"/>
      <c r="H184" s="24"/>
      <c r="I184" s="3"/>
      <c r="J184" s="3"/>
      <c r="K184" s="3"/>
      <c r="L184" s="24"/>
    </row>
    <row r="185" spans="1:12" ht="12.75">
      <c r="A185" s="9"/>
      <c r="B185" s="10"/>
      <c r="C185" s="24"/>
      <c r="D185" s="24"/>
      <c r="E185" s="24"/>
      <c r="F185" s="24"/>
      <c r="G185" s="24"/>
      <c r="H185" s="24"/>
      <c r="I185" s="3"/>
      <c r="J185" s="3"/>
      <c r="K185" s="3"/>
      <c r="L185" s="24"/>
    </row>
    <row r="186" spans="1:12" ht="12.75">
      <c r="A186" s="9"/>
      <c r="B186" s="10"/>
      <c r="C186" s="24"/>
      <c r="D186" s="24"/>
      <c r="E186" s="24"/>
      <c r="F186" s="24"/>
      <c r="G186" s="24"/>
      <c r="H186" s="24"/>
      <c r="I186" s="3"/>
      <c r="J186" s="3"/>
      <c r="K186" s="3"/>
      <c r="L186" s="24"/>
    </row>
    <row r="187" spans="1:12" ht="12.75">
      <c r="A187" s="9"/>
      <c r="B187" s="10"/>
      <c r="C187" s="24"/>
      <c r="D187" s="24"/>
      <c r="E187" s="24"/>
      <c r="F187" s="24"/>
      <c r="G187" s="24"/>
      <c r="H187" s="24"/>
      <c r="I187" s="3"/>
      <c r="J187" s="3"/>
      <c r="K187" s="3"/>
      <c r="L187" s="24"/>
    </row>
    <row r="188" spans="1:12" ht="13.5">
      <c r="A188" s="11"/>
      <c r="B188" s="17" t="s">
        <v>108</v>
      </c>
      <c r="C188" s="20">
        <f aca="true" t="shared" si="46" ref="C188:L188">C31</f>
        <v>10000</v>
      </c>
      <c r="D188" s="20">
        <f t="shared" si="46"/>
        <v>0</v>
      </c>
      <c r="E188" s="20">
        <f t="shared" si="46"/>
        <v>10000</v>
      </c>
      <c r="F188" s="20">
        <f t="shared" si="46"/>
        <v>65000</v>
      </c>
      <c r="G188" s="20">
        <f t="shared" si="46"/>
        <v>13000</v>
      </c>
      <c r="H188" s="20">
        <f t="shared" si="46"/>
        <v>49000</v>
      </c>
      <c r="I188" s="20">
        <f t="shared" si="46"/>
        <v>6600</v>
      </c>
      <c r="J188" s="20">
        <f t="shared" si="46"/>
        <v>2301</v>
      </c>
      <c r="K188" s="20">
        <f t="shared" si="46"/>
        <v>8901</v>
      </c>
      <c r="L188" s="20">
        <f t="shared" si="46"/>
        <v>0</v>
      </c>
    </row>
    <row r="189" spans="1:12" ht="13.5">
      <c r="A189" s="11"/>
      <c r="B189" s="17" t="s">
        <v>5</v>
      </c>
      <c r="C189" s="20">
        <f aca="true" t="shared" si="47" ref="C189:L189">C182</f>
        <v>10000</v>
      </c>
      <c r="D189" s="20">
        <f t="shared" si="47"/>
        <v>10200</v>
      </c>
      <c r="E189" s="20">
        <f t="shared" si="47"/>
        <v>20200</v>
      </c>
      <c r="F189" s="20">
        <f t="shared" si="47"/>
        <v>65000</v>
      </c>
      <c r="G189" s="20">
        <f t="shared" si="47"/>
        <v>13000</v>
      </c>
      <c r="H189" s="20">
        <f t="shared" si="47"/>
        <v>49000</v>
      </c>
      <c r="I189" s="20">
        <f t="shared" si="47"/>
        <v>6600</v>
      </c>
      <c r="J189" s="20">
        <f t="shared" si="47"/>
        <v>3401</v>
      </c>
      <c r="K189" s="20">
        <f t="shared" si="47"/>
        <v>10001</v>
      </c>
      <c r="L189" s="20">
        <f t="shared" si="47"/>
        <v>24840</v>
      </c>
    </row>
    <row r="190" spans="1:12" ht="13.5">
      <c r="A190" s="11"/>
      <c r="B190" s="17" t="s">
        <v>109</v>
      </c>
      <c r="C190" s="20">
        <f aca="true" t="shared" si="48" ref="C190:L190">C188-C189</f>
        <v>0</v>
      </c>
      <c r="D190" s="20">
        <f t="shared" si="48"/>
        <v>-10200</v>
      </c>
      <c r="E190" s="20">
        <f t="shared" si="48"/>
        <v>-10200</v>
      </c>
      <c r="F190" s="20">
        <f t="shared" si="48"/>
        <v>0</v>
      </c>
      <c r="G190" s="20">
        <f t="shared" si="48"/>
        <v>0</v>
      </c>
      <c r="H190" s="20">
        <f t="shared" si="48"/>
        <v>0</v>
      </c>
      <c r="I190" s="20">
        <f t="shared" si="48"/>
        <v>0</v>
      </c>
      <c r="J190" s="20">
        <f t="shared" si="48"/>
        <v>-1100</v>
      </c>
      <c r="K190" s="20">
        <f t="shared" si="48"/>
        <v>-1100</v>
      </c>
      <c r="L190" s="20">
        <f t="shared" si="48"/>
        <v>-24840</v>
      </c>
    </row>
    <row r="191" spans="1:12" ht="12.75">
      <c r="A191" s="27"/>
      <c r="B191" s="28"/>
      <c r="C191" s="32"/>
      <c r="D191" s="32"/>
      <c r="E191" s="32"/>
      <c r="F191" s="32"/>
      <c r="G191" s="32"/>
      <c r="H191" s="32"/>
      <c r="I191" s="7"/>
      <c r="J191" s="7"/>
      <c r="K191" s="7"/>
      <c r="L191" s="32"/>
    </row>
    <row r="192" spans="1:12" ht="12.75">
      <c r="A192" s="7"/>
      <c r="B192" s="8"/>
      <c r="C192" s="35"/>
      <c r="D192" s="36"/>
      <c r="E192" s="36"/>
      <c r="F192" s="36"/>
      <c r="G192" s="42" t="s">
        <v>154</v>
      </c>
      <c r="H192" s="36"/>
      <c r="I192" s="40"/>
      <c r="J192" s="67"/>
      <c r="K192" s="67"/>
      <c r="L192" s="32"/>
    </row>
    <row r="193" spans="1:12" ht="13.5">
      <c r="A193" s="11" t="s">
        <v>0</v>
      </c>
      <c r="B193" s="21" t="s">
        <v>1</v>
      </c>
      <c r="C193" s="43" t="s">
        <v>161</v>
      </c>
      <c r="D193" s="43" t="s">
        <v>178</v>
      </c>
      <c r="E193" s="43" t="s">
        <v>161</v>
      </c>
      <c r="F193" s="43" t="s">
        <v>162</v>
      </c>
      <c r="G193" s="43" t="s">
        <v>163</v>
      </c>
      <c r="H193" s="43" t="s">
        <v>164</v>
      </c>
      <c r="I193" s="44" t="s">
        <v>165</v>
      </c>
      <c r="J193" s="44" t="s">
        <v>178</v>
      </c>
      <c r="K193" s="44" t="s">
        <v>165</v>
      </c>
      <c r="L193" s="45" t="s">
        <v>155</v>
      </c>
    </row>
    <row r="194" spans="1:12" ht="12.75">
      <c r="A194" s="11">
        <v>6</v>
      </c>
      <c r="B194" s="12" t="s">
        <v>4</v>
      </c>
      <c r="C194" s="5">
        <f aca="true" t="shared" si="49" ref="C194:L194">C188</f>
        <v>10000</v>
      </c>
      <c r="D194" s="5">
        <f t="shared" si="49"/>
        <v>0</v>
      </c>
      <c r="E194" s="5">
        <f t="shared" si="49"/>
        <v>10000</v>
      </c>
      <c r="F194" s="5">
        <f t="shared" si="49"/>
        <v>65000</v>
      </c>
      <c r="G194" s="5">
        <f t="shared" si="49"/>
        <v>13000</v>
      </c>
      <c r="H194" s="5">
        <f t="shared" si="49"/>
        <v>49000</v>
      </c>
      <c r="I194" s="5">
        <f t="shared" si="49"/>
        <v>6600</v>
      </c>
      <c r="J194" s="5">
        <f t="shared" si="49"/>
        <v>2301</v>
      </c>
      <c r="K194" s="5">
        <f t="shared" si="49"/>
        <v>8901</v>
      </c>
      <c r="L194" s="5">
        <f t="shared" si="49"/>
        <v>0</v>
      </c>
    </row>
    <row r="195" spans="1:12" ht="12.75">
      <c r="A195" s="11">
        <v>7</v>
      </c>
      <c r="B195" s="12" t="s">
        <v>167</v>
      </c>
      <c r="C195" s="24"/>
      <c r="D195" s="24"/>
      <c r="E195" s="24"/>
      <c r="F195" s="24"/>
      <c r="G195" s="24"/>
      <c r="H195" s="24"/>
      <c r="I195" s="3"/>
      <c r="J195" s="3"/>
      <c r="K195" s="3"/>
      <c r="L195" s="24"/>
    </row>
    <row r="196" spans="1:12" ht="12.75">
      <c r="A196" s="11">
        <v>8</v>
      </c>
      <c r="B196" s="12" t="s">
        <v>168</v>
      </c>
      <c r="C196" s="24"/>
      <c r="D196" s="24"/>
      <c r="E196" s="24"/>
      <c r="F196" s="24"/>
      <c r="G196" s="24"/>
      <c r="H196" s="24"/>
      <c r="I196" s="3"/>
      <c r="J196" s="3"/>
      <c r="K196" s="3"/>
      <c r="L196" s="24"/>
    </row>
    <row r="197" spans="1:12" ht="12.75">
      <c r="A197" s="11">
        <v>9</v>
      </c>
      <c r="B197" s="12" t="s">
        <v>169</v>
      </c>
      <c r="C197" s="24"/>
      <c r="D197" s="24"/>
      <c r="E197" s="24">
        <v>10200</v>
      </c>
      <c r="F197" s="24"/>
      <c r="G197" s="24"/>
      <c r="H197" s="24"/>
      <c r="I197" s="3"/>
      <c r="J197" s="3"/>
      <c r="K197" s="3">
        <v>1100</v>
      </c>
      <c r="L197" s="24">
        <v>0</v>
      </c>
    </row>
    <row r="198" spans="1:12" ht="12.75">
      <c r="A198" s="11"/>
      <c r="B198" s="12" t="s">
        <v>170</v>
      </c>
      <c r="C198" s="5">
        <f aca="true" t="shared" si="50" ref="C198:L198">C194+C195+C196+C197</f>
        <v>10000</v>
      </c>
      <c r="D198" s="5">
        <f t="shared" si="50"/>
        <v>0</v>
      </c>
      <c r="E198" s="5">
        <f t="shared" si="50"/>
        <v>20200</v>
      </c>
      <c r="F198" s="5">
        <f t="shared" si="50"/>
        <v>65000</v>
      </c>
      <c r="G198" s="5">
        <f t="shared" si="50"/>
        <v>13000</v>
      </c>
      <c r="H198" s="5">
        <f t="shared" si="50"/>
        <v>49000</v>
      </c>
      <c r="I198" s="5">
        <f t="shared" si="50"/>
        <v>6600</v>
      </c>
      <c r="J198" s="5">
        <f t="shared" si="50"/>
        <v>2301</v>
      </c>
      <c r="K198" s="5">
        <f t="shared" si="50"/>
        <v>10001</v>
      </c>
      <c r="L198" s="5">
        <f t="shared" si="50"/>
        <v>0</v>
      </c>
    </row>
    <row r="199" spans="1:12" ht="12.75">
      <c r="A199" s="11"/>
      <c r="B199" s="12"/>
      <c r="C199" s="24"/>
      <c r="D199" s="24"/>
      <c r="E199" s="24"/>
      <c r="F199" s="24"/>
      <c r="G199" s="24"/>
      <c r="H199" s="24"/>
      <c r="I199" s="3"/>
      <c r="J199" s="3"/>
      <c r="K199" s="3"/>
      <c r="L199" s="24"/>
    </row>
    <row r="200" spans="1:12" ht="12.75">
      <c r="A200" s="2"/>
      <c r="B200" s="12"/>
      <c r="C200" s="24"/>
      <c r="D200" s="24"/>
      <c r="E200" s="24"/>
      <c r="F200" s="24"/>
      <c r="G200" s="24"/>
      <c r="H200" s="24"/>
      <c r="I200" s="3"/>
      <c r="J200" s="3"/>
      <c r="K200" s="3"/>
      <c r="L200" s="24"/>
    </row>
    <row r="201" spans="1:12" ht="12.75">
      <c r="A201" s="11">
        <v>3</v>
      </c>
      <c r="B201" s="12" t="s">
        <v>95</v>
      </c>
      <c r="C201" s="5">
        <f aca="true" t="shared" si="51" ref="C201:L201">C161</f>
        <v>7465</v>
      </c>
      <c r="D201" s="5">
        <f t="shared" si="51"/>
        <v>10200</v>
      </c>
      <c r="E201" s="5">
        <f t="shared" si="51"/>
        <v>17665</v>
      </c>
      <c r="F201" s="5">
        <f t="shared" si="51"/>
        <v>37250</v>
      </c>
      <c r="G201" s="5">
        <f t="shared" si="51"/>
        <v>13000</v>
      </c>
      <c r="H201" s="5">
        <f t="shared" si="51"/>
        <v>49000</v>
      </c>
      <c r="I201" s="5">
        <f t="shared" si="51"/>
        <v>6000</v>
      </c>
      <c r="J201" s="5">
        <f t="shared" si="51"/>
        <v>3401</v>
      </c>
      <c r="K201" s="5">
        <f t="shared" si="51"/>
        <v>9401</v>
      </c>
      <c r="L201" s="5">
        <f t="shared" si="51"/>
        <v>24840</v>
      </c>
    </row>
    <row r="202" spans="1:12" ht="12.75">
      <c r="A202" s="11">
        <v>4</v>
      </c>
      <c r="B202" s="12" t="s">
        <v>171</v>
      </c>
      <c r="C202" s="5">
        <f aca="true" t="shared" si="52" ref="C202:L202">C180</f>
        <v>2535</v>
      </c>
      <c r="D202" s="5">
        <f t="shared" si="52"/>
        <v>0</v>
      </c>
      <c r="E202" s="5">
        <f t="shared" si="52"/>
        <v>2535</v>
      </c>
      <c r="F202" s="5">
        <f t="shared" si="52"/>
        <v>27750</v>
      </c>
      <c r="G202" s="5">
        <f t="shared" si="52"/>
        <v>0</v>
      </c>
      <c r="H202" s="5">
        <f t="shared" si="52"/>
        <v>0</v>
      </c>
      <c r="I202" s="5">
        <f t="shared" si="52"/>
        <v>600</v>
      </c>
      <c r="J202" s="5">
        <f t="shared" si="52"/>
        <v>0</v>
      </c>
      <c r="K202" s="5">
        <f t="shared" si="52"/>
        <v>600</v>
      </c>
      <c r="L202" s="5">
        <f t="shared" si="52"/>
        <v>0</v>
      </c>
    </row>
    <row r="203" spans="1:12" ht="12.75">
      <c r="A203" s="11">
        <v>5</v>
      </c>
      <c r="B203" s="12" t="s">
        <v>172</v>
      </c>
      <c r="C203" s="24"/>
      <c r="D203" s="24"/>
      <c r="E203" s="24"/>
      <c r="F203" s="24"/>
      <c r="G203" s="24"/>
      <c r="H203" s="24"/>
      <c r="I203" s="3"/>
      <c r="J203" s="3"/>
      <c r="K203" s="3"/>
      <c r="L203" s="24"/>
    </row>
    <row r="204" spans="1:12" ht="12.75">
      <c r="A204" s="2"/>
      <c r="B204" s="12"/>
      <c r="C204" s="24"/>
      <c r="D204" s="24"/>
      <c r="E204" s="24"/>
      <c r="F204" s="24"/>
      <c r="G204" s="24"/>
      <c r="H204" s="24"/>
      <c r="I204" s="3"/>
      <c r="J204" s="3"/>
      <c r="K204" s="3"/>
      <c r="L204" s="24"/>
    </row>
    <row r="205" spans="1:12" ht="12.75">
      <c r="A205" s="2"/>
      <c r="B205" s="12" t="s">
        <v>173</v>
      </c>
      <c r="C205" s="5">
        <f aca="true" t="shared" si="53" ref="C205:L205">C201+C202+C203</f>
        <v>10000</v>
      </c>
      <c r="D205" s="5">
        <f t="shared" si="53"/>
        <v>10200</v>
      </c>
      <c r="E205" s="5">
        <f t="shared" si="53"/>
        <v>20200</v>
      </c>
      <c r="F205" s="5">
        <f t="shared" si="53"/>
        <v>65000</v>
      </c>
      <c r="G205" s="5">
        <f t="shared" si="53"/>
        <v>13000</v>
      </c>
      <c r="H205" s="5">
        <f t="shared" si="53"/>
        <v>49000</v>
      </c>
      <c r="I205" s="5">
        <f t="shared" si="53"/>
        <v>6600</v>
      </c>
      <c r="J205" s="5">
        <f t="shared" si="53"/>
        <v>3401</v>
      </c>
      <c r="K205" s="5">
        <f t="shared" si="53"/>
        <v>10001</v>
      </c>
      <c r="L205" s="5">
        <f t="shared" si="53"/>
        <v>24840</v>
      </c>
    </row>
    <row r="206" spans="1:12" ht="12.75">
      <c r="A206" s="2"/>
      <c r="B206" s="12"/>
      <c r="C206" s="24"/>
      <c r="D206" s="24"/>
      <c r="E206" s="24"/>
      <c r="F206" s="24"/>
      <c r="G206" s="24"/>
      <c r="H206" s="24"/>
      <c r="I206" s="3"/>
      <c r="J206" s="3"/>
      <c r="K206" s="3"/>
      <c r="L206" s="24"/>
    </row>
    <row r="207" spans="1:12" ht="12.75">
      <c r="A207" s="2"/>
      <c r="B207" s="12"/>
      <c r="C207" s="24"/>
      <c r="D207" s="24"/>
      <c r="E207" s="24"/>
      <c r="F207" s="24"/>
      <c r="G207" s="24"/>
      <c r="H207" s="24"/>
      <c r="I207" s="3"/>
      <c r="J207" s="3"/>
      <c r="K207" s="3"/>
      <c r="L207" s="24"/>
    </row>
    <row r="208" spans="1:12" ht="12.75">
      <c r="A208" s="2"/>
      <c r="B208" s="12" t="s">
        <v>174</v>
      </c>
      <c r="C208" s="5">
        <f aca="true" t="shared" si="54" ref="C208:L208">C198-C205</f>
        <v>0</v>
      </c>
      <c r="D208" s="5">
        <f t="shared" si="54"/>
        <v>-10200</v>
      </c>
      <c r="E208" s="5">
        <f t="shared" si="54"/>
        <v>0</v>
      </c>
      <c r="F208" s="5">
        <f t="shared" si="54"/>
        <v>0</v>
      </c>
      <c r="G208" s="5">
        <f t="shared" si="54"/>
        <v>0</v>
      </c>
      <c r="H208" s="5">
        <f t="shared" si="54"/>
        <v>0</v>
      </c>
      <c r="I208" s="5">
        <f t="shared" si="54"/>
        <v>0</v>
      </c>
      <c r="J208" s="5">
        <f t="shared" si="54"/>
        <v>-1100</v>
      </c>
      <c r="K208" s="5">
        <f t="shared" si="54"/>
        <v>0</v>
      </c>
      <c r="L208" s="5">
        <f t="shared" si="54"/>
        <v>-24840</v>
      </c>
    </row>
    <row r="209" spans="1:12" ht="12.75">
      <c r="A209" s="2"/>
      <c r="B209" s="12"/>
      <c r="C209" s="24"/>
      <c r="D209" s="24"/>
      <c r="E209" s="24"/>
      <c r="F209" s="24"/>
      <c r="G209" s="24"/>
      <c r="H209" s="24"/>
      <c r="I209" s="3"/>
      <c r="J209" s="3"/>
      <c r="K209" s="3"/>
      <c r="L209" s="24"/>
    </row>
    <row r="210" spans="1:12" ht="12.75">
      <c r="A210" s="2"/>
      <c r="B210" s="12"/>
      <c r="C210" s="24"/>
      <c r="D210" s="24"/>
      <c r="E210" s="24"/>
      <c r="F210" s="24"/>
      <c r="G210" s="24"/>
      <c r="H210" s="24"/>
      <c r="I210" s="3"/>
      <c r="J210" s="3"/>
      <c r="K210" s="3"/>
      <c r="L210" s="24"/>
    </row>
    <row r="211" spans="1:12" ht="12.75">
      <c r="A211" s="2"/>
      <c r="B211" s="12" t="s">
        <v>175</v>
      </c>
      <c r="C211" s="66">
        <f aca="true" t="shared" si="55" ref="C211:L212">C194-C201</f>
        <v>2535</v>
      </c>
      <c r="D211" s="66">
        <f t="shared" si="55"/>
        <v>-10200</v>
      </c>
      <c r="E211" s="66">
        <f t="shared" si="55"/>
        <v>-7665</v>
      </c>
      <c r="F211" s="66">
        <f t="shared" si="55"/>
        <v>27750</v>
      </c>
      <c r="G211" s="66">
        <f t="shared" si="55"/>
        <v>0</v>
      </c>
      <c r="H211" s="66">
        <f t="shared" si="55"/>
        <v>0</v>
      </c>
      <c r="I211" s="66">
        <f t="shared" si="55"/>
        <v>600</v>
      </c>
      <c r="J211" s="66">
        <f t="shared" si="55"/>
        <v>-1100</v>
      </c>
      <c r="K211" s="66">
        <f t="shared" si="55"/>
        <v>-500</v>
      </c>
      <c r="L211" s="66">
        <f t="shared" si="55"/>
        <v>-24840</v>
      </c>
    </row>
    <row r="212" spans="1:12" ht="12.75">
      <c r="A212" s="2"/>
      <c r="B212" s="12" t="s">
        <v>176</v>
      </c>
      <c r="C212" s="5">
        <f t="shared" si="55"/>
        <v>-2535</v>
      </c>
      <c r="D212" s="5">
        <f t="shared" si="55"/>
        <v>0</v>
      </c>
      <c r="E212" s="5">
        <f t="shared" si="55"/>
        <v>-2535</v>
      </c>
      <c r="F212" s="5">
        <f t="shared" si="55"/>
        <v>-27750</v>
      </c>
      <c r="G212" s="5">
        <f t="shared" si="55"/>
        <v>0</v>
      </c>
      <c r="H212" s="5">
        <f t="shared" si="55"/>
        <v>0</v>
      </c>
      <c r="I212" s="5">
        <f t="shared" si="55"/>
        <v>-600</v>
      </c>
      <c r="J212" s="5">
        <f t="shared" si="55"/>
        <v>0</v>
      </c>
      <c r="K212" s="5">
        <f t="shared" si="55"/>
        <v>-600</v>
      </c>
      <c r="L212" s="5">
        <f t="shared" si="55"/>
        <v>0</v>
      </c>
    </row>
    <row r="213" spans="1:12" ht="12.75">
      <c r="A213" s="2"/>
      <c r="B213" s="12" t="s">
        <v>177</v>
      </c>
      <c r="C213" s="24"/>
      <c r="D213" s="24"/>
      <c r="E213" s="24"/>
      <c r="F213" s="24"/>
      <c r="G213" s="24"/>
      <c r="H213" s="24"/>
      <c r="I213" s="3"/>
      <c r="J213" s="3"/>
      <c r="K213" s="3"/>
      <c r="L213" s="24"/>
    </row>
    <row r="215" ht="12.75">
      <c r="A215" s="69" t="s">
        <v>183</v>
      </c>
    </row>
  </sheetData>
  <sheetProtection/>
  <mergeCells count="3">
    <mergeCell ref="A1:B1"/>
    <mergeCell ref="A6:B6"/>
    <mergeCell ref="A40:B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Tanja Horvat</cp:lastModifiedBy>
  <cp:lastPrinted>2017-06-29T06:50:02Z</cp:lastPrinted>
  <dcterms:created xsi:type="dcterms:W3CDTF">2010-12-21T07:15:33Z</dcterms:created>
  <dcterms:modified xsi:type="dcterms:W3CDTF">2017-06-29T06:50:05Z</dcterms:modified>
  <cp:category/>
  <cp:version/>
  <cp:contentType/>
  <cp:contentStatus/>
</cp:coreProperties>
</file>