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952" windowHeight="10740" activeTab="1"/>
  </bookViews>
  <sheets>
    <sheet name="rebalans 2021." sheetId="1" r:id="rId1"/>
    <sheet name="REBALANS BBŽ" sheetId="2" r:id="rId2"/>
    <sheet name="rebalans vlastiti" sheetId="3" r:id="rId3"/>
  </sheets>
  <definedNames/>
  <calcPr fullCalcOnLoad="1"/>
</workbook>
</file>

<file path=xl/sharedStrings.xml><?xml version="1.0" encoding="utf-8"?>
<sst xmlns="http://schemas.openxmlformats.org/spreadsheetml/2006/main" count="438" uniqueCount="115">
  <si>
    <t>RAČUN</t>
  </si>
  <si>
    <t>O P I S</t>
  </si>
  <si>
    <t>P R I H O D I</t>
  </si>
  <si>
    <t>PRIHODI POSLOVANJA</t>
  </si>
  <si>
    <t>R A S H O D I</t>
  </si>
  <si>
    <t>PLAĆE</t>
  </si>
  <si>
    <t>OSTALI RASHODI ZA ZAPOSLENE</t>
  </si>
  <si>
    <t>DOPRINOSI NA PLAĆU</t>
  </si>
  <si>
    <t>RASHODI ZA USLUGE</t>
  </si>
  <si>
    <t>OSTALI NESPOMENUTI RASHODI</t>
  </si>
  <si>
    <t>OSTALI FINANCIJSKI RASHODI</t>
  </si>
  <si>
    <t>RASHODI POSLOVANJA</t>
  </si>
  <si>
    <t>GRAĐEVINSKI OBJEKTI</t>
  </si>
  <si>
    <t>POSTROJENJA I OPREMA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</si>
  <si>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</si>
  <si>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</si>
  <si>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</si>
  <si>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</si>
  <si>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</si>
  <si>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</si>
  <si>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U K U P N O  R A S H O D I</t>
  </si>
  <si>
    <t>PRIHODI IZ ŽUP.PROR.ZA MAT.RASH.</t>
  </si>
  <si>
    <t>PRIH.IZ GRADSKOG PRORAČUNA</t>
  </si>
  <si>
    <t>PRIH.ZA FINANC.RASH.POSL.</t>
  </si>
  <si>
    <t>UKUPNI PRIHODI</t>
  </si>
  <si>
    <t>KAPITALNE POMOĆI PROR.KOR.IZ PR.KOJI IM NIJE NAD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</si>
  <si>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</si>
  <si>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</si>
  <si>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</si>
  <si>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</si>
  <si>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</si>
  <si>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</si>
  <si>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</si>
  <si>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</si>
  <si>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</si>
  <si>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</si>
  <si>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</si>
  <si>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</si>
  <si>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TEKUĆE POMOĆI OHZMO-a,HZZ-a i HZZO-a</t>
  </si>
  <si>
    <t>POMOĆI OD IZVANPRORAČUNSKIH KORISNIKA</t>
  </si>
  <si>
    <t>SUFINANCIRANJE CIJENE USLUGE, PARTICIPACIJE I SL.</t>
  </si>
  <si>
    <t>PRIHODI OD PRODANIH PROIZVODA</t>
  </si>
  <si>
    <t>PRIHODI OD PRODAJE NEFIN. IMOVINE</t>
  </si>
  <si>
    <t>FINANCIJSKI PRIHODI</t>
  </si>
  <si>
    <t xml:space="preserve"> -      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</si>
  <si>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</si>
  <si>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</si>
  <si>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</si>
  <si>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</si>
  <si>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</si>
  <si>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</si>
  <si>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</si>
  <si>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</si>
  <si>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</si>
  <si>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PRIH.IZ NADLEŽ. PROR.ZA NABAVU NEF.IMOVINE</t>
  </si>
  <si>
    <t>OSTALI NESPOMENUTI PRIHODI PO POSEBNIM PROPISIMA</t>
  </si>
  <si>
    <t>TEKUĆE DONACIJE OD TRGOVAČKIH DJELATNOSTI</t>
  </si>
  <si>
    <t>DONACIJE OD PRAVNIH I FIZ. OSOBA IZVAN OPĆEG PR.</t>
  </si>
  <si>
    <t>RASHODI ZA MATERIJAL I ENERGIJU</t>
  </si>
  <si>
    <t>NAKNADE TROŠKOVA OSOBAMA IZVAN RADNOG ODNOSA</t>
  </si>
  <si>
    <t>NAKNADE TROŠKOVA ZAPOSLENIMA</t>
  </si>
  <si>
    <t>IZVOR</t>
  </si>
  <si>
    <t>REBALANS</t>
  </si>
  <si>
    <t>TEKUĆE POM. OD IZVAN PRORAČ.KOR. TEM. PR.EU</t>
  </si>
  <si>
    <t>KAPITALNE POMOĆI IZ DRŽAVNOG PROR.KOR.PROR.JLP®S</t>
  </si>
  <si>
    <t>OBRTNIČKA ŠKOLA BJELOVAR</t>
  </si>
  <si>
    <t>BJELOVAR, DR.A. STARČEVIĆA 24</t>
  </si>
  <si>
    <t>KONTO</t>
  </si>
  <si>
    <t>NAZIV KONTA</t>
  </si>
  <si>
    <t>TEKUĆE POMOĆI IZ DRŽ.PROR. PROR.KOR.JLP(R)S</t>
  </si>
  <si>
    <t>TEKUĆE POMOĆI IZ PROR. KOJI IM NIJE NADLEŽAN</t>
  </si>
  <si>
    <t>KAPITALNE POMOĆI IZ DRŽ.PROR. PROR.KOR.JLP(R)S</t>
  </si>
  <si>
    <t>POMOĆI PROR.KOR.IZ PROR. KOJI NIJE NADLEŽAN</t>
  </si>
  <si>
    <t>TEK.POMOĆI IZ DRŽ. PROR. TEMELJEM EU SRED.</t>
  </si>
  <si>
    <t>POMOĆI IZ DRŽ. PROR. TEMELJEM EU SRED.</t>
  </si>
  <si>
    <t>SUFINANCIRANJE CIJENE USLUGE, PARTICIPACIJE, I SLIČNO</t>
  </si>
  <si>
    <t>PRIH. OD PRODAJE PR. I ROBE TE PRUŽENIH USL.</t>
  </si>
  <si>
    <t>TEKUĆE DONACIJE OD TRGOVAČKI DRUŠTAVA</t>
  </si>
  <si>
    <t>DONACIJE OD PRAV. I FIZ. OSOBA IZVAN OPĆEG PROR.</t>
  </si>
  <si>
    <t>PRIH. NADLEŽNOG PROR. ZA FIN.RASH.POSL.</t>
  </si>
  <si>
    <t>PRIH. NADLEŽNOG PROR. ZA FIN. NEFIN. IMOV.</t>
  </si>
  <si>
    <t>PRIH. IZ NADLEŽNOG PROR. ZA FINANC. RED. DJEL.</t>
  </si>
  <si>
    <t>P R I H O D I    P O S L O V A NJ A</t>
  </si>
  <si>
    <t>STAMBENI OBJEKTI ZA ZAPOSLENE</t>
  </si>
  <si>
    <t>PRIHODI OD PRODAJE GRAĐEVINSKIH OBJEKATA</t>
  </si>
  <si>
    <t>PRIHODI OD PRODAJE NEFINANCIJSKE IMOVINE</t>
  </si>
  <si>
    <t>P R I H O D I   UKUPNO</t>
  </si>
  <si>
    <t>PLAĆE ( BRUTO )</t>
  </si>
  <si>
    <t>DOPRINOSI NA PLAĆE</t>
  </si>
  <si>
    <t>NAKN. TROŠKOVA OSOBAMA IZVAN RADNOG ODN.</t>
  </si>
  <si>
    <t>OSTALI NESPOMENUTI RASHODI POSLOVANJA</t>
  </si>
  <si>
    <t>KNJIGE, UMJETNIČKA DJELA I OSTALE IZLOŽBENE VRIJED.</t>
  </si>
  <si>
    <t>R A S H O D I    UKUPNO</t>
  </si>
  <si>
    <t>VIŠAK  -  MANJAK PRIHODA NAD RASHODIMA</t>
  </si>
  <si>
    <t>PLAN</t>
  </si>
  <si>
    <t xml:space="preserve">PLAN </t>
  </si>
  <si>
    <t>RASHODI</t>
  </si>
  <si>
    <t>PRIHODI</t>
  </si>
  <si>
    <t>VIŠAK PRIHODA /MANJAK PRIHODA PRENESENI</t>
  </si>
  <si>
    <t>OSTALE NAKNADE GRAĐANIMA I KUĆANSTVIMA IZ PROR</t>
  </si>
  <si>
    <t>REBALANS FINANCIJSKOG PLANA ZA 2021. GODINU</t>
  </si>
  <si>
    <t>REBALANS FINANCIJSKOG PLANA ZA 2021. GODINU decentralizacija</t>
  </si>
  <si>
    <t>POVEĆANJE PRIHODA I RASHODA- PLAĆA E TEHNIČAR</t>
  </si>
  <si>
    <t>POVEĆANJE PRIHODA I RASHODA- NAMJEŠTAJ</t>
  </si>
  <si>
    <t>SMANJENJE PRIHODA I RASHODA DEC.RIJEŠENJE</t>
  </si>
  <si>
    <t>PRENESENI VIŠAK PRIHODA IZ 2020.-VLASTITI</t>
  </si>
  <si>
    <t>PRENESENI VIŠAK PRIHODA IZ 2020.-OD DONACIJE</t>
  </si>
  <si>
    <t>POVEĆANJE PRIHODA I RASHODA-SUDSKI SPOROVI</t>
  </si>
  <si>
    <t>REBALANS PRIHODA I RASHODA 2021. GODINE</t>
  </si>
  <si>
    <t>2021.</t>
  </si>
  <si>
    <t>PRENESENI VIŠAK POSLOVANJA IZ 2020. GODINE</t>
  </si>
  <si>
    <t>KLASA: 003-06/21-02/05</t>
  </si>
  <si>
    <t>URBROJ: 2103-66-03-21-1</t>
  </si>
  <si>
    <t>Bjelovar, 30. lipnja 2021.</t>
  </si>
  <si>
    <t>Odluka o donošenju Rebalansa Financijskog plana Obrtničke škole Bjelovar donesena je na sjednici Školskog odbora 30.06.2021.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</si>
</sst>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62"/>
      <name val="Calibri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b/>
      <sz val="11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b/>
      <sz val="9"/>
      <color theme="1"/>
      <name val="Calibri"/>
      <family val="2"/>
    </font>
    <font>
      <b/>
      <sz val="8"/>
      <color theme="4"/>
      <name val="Arial"/>
      <family val="2"/>
    </font>
    <font>
      <b/>
      <sz val="8"/>
      <color theme="3" tint="0.39998000860214233"/>
      <name val="Calibri"/>
      <family val="2"/>
    </font>
    <font>
      <b/>
      <sz val="8"/>
      <color theme="3" tint="0.3999800086021423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3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19" borderId="14" xfId="0" applyFont="1" applyFill="1" applyBorder="1" applyAlignment="1">
      <alignment/>
    </xf>
    <xf numFmtId="4" fontId="3" fillId="1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50" fillId="0" borderId="10" xfId="59" applyFont="1" applyBorder="1" applyAlignment="1">
      <alignment horizontal="center" wrapText="1"/>
    </xf>
    <xf numFmtId="43" fontId="52" fillId="0" borderId="10" xfId="59" applyFont="1" applyBorder="1" applyAlignment="1">
      <alignment horizontal="center"/>
    </xf>
    <xf numFmtId="43" fontId="50" fillId="0" borderId="10" xfId="59" applyFont="1" applyBorder="1" applyAlignment="1">
      <alignment/>
    </xf>
    <xf numFmtId="43" fontId="53" fillId="0" borderId="10" xfId="59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15" borderId="10" xfId="0" applyNumberFormat="1" applyFont="1" applyFill="1" applyBorder="1" applyAlignment="1">
      <alignment/>
    </xf>
    <xf numFmtId="43" fontId="54" fillId="0" borderId="10" xfId="59" applyFont="1" applyBorder="1" applyAlignment="1">
      <alignment/>
    </xf>
    <xf numFmtId="43" fontId="0" fillId="0" borderId="10" xfId="0" applyNumberFormat="1" applyBorder="1" applyAlignment="1">
      <alignment/>
    </xf>
    <xf numFmtId="43" fontId="54" fillId="0" borderId="10" xfId="59" applyFont="1" applyBorder="1" applyAlignment="1">
      <alignment horizontal="right"/>
    </xf>
    <xf numFmtId="43" fontId="55" fillId="0" borderId="10" xfId="59" applyFont="1" applyBorder="1" applyAlignment="1">
      <alignment/>
    </xf>
    <xf numFmtId="4" fontId="56" fillId="0" borderId="10" xfId="0" applyNumberFormat="1" applyFont="1" applyBorder="1" applyAlignment="1">
      <alignment/>
    </xf>
    <xf numFmtId="43" fontId="55" fillId="0" borderId="10" xfId="59" applyFont="1" applyBorder="1" applyAlignment="1">
      <alignment/>
    </xf>
    <xf numFmtId="43" fontId="54" fillId="0" borderId="10" xfId="59" applyFont="1" applyBorder="1" applyAlignment="1">
      <alignment/>
    </xf>
    <xf numFmtId="43" fontId="57" fillId="0" borderId="10" xfId="59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58" fillId="0" borderId="10" xfId="0" applyNumberFormat="1" applyFont="1" applyBorder="1" applyAlignment="1">
      <alignment/>
    </xf>
    <xf numFmtId="43" fontId="55" fillId="0" borderId="10" xfId="59" applyFont="1" applyBorder="1" applyAlignment="1">
      <alignment horizontal="center"/>
    </xf>
    <xf numFmtId="4" fontId="59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E57" sqref="A1:E57"/>
    </sheetView>
  </sheetViews>
  <sheetFormatPr defaultColWidth="9.140625" defaultRowHeight="12.75"/>
  <cols>
    <col min="1" max="1" width="7.8515625" style="7" customWidth="1"/>
    <col min="2" max="2" width="40.57421875" style="8" customWidth="1"/>
    <col min="3" max="3" width="14.00390625" style="4" customWidth="1"/>
    <col min="4" max="4" width="12.00390625" style="0" customWidth="1"/>
    <col min="5" max="5" width="13.421875" style="0" customWidth="1"/>
  </cols>
  <sheetData>
    <row r="1" spans="1:2" ht="12.75">
      <c r="A1" s="6" t="s">
        <v>65</v>
      </c>
      <c r="B1" s="6"/>
    </row>
    <row r="2" spans="1:2" ht="12.75">
      <c r="A2" s="7" t="s">
        <v>66</v>
      </c>
      <c r="B2" s="6"/>
    </row>
    <row r="3" spans="1:5" ht="13.5">
      <c r="A3" s="11"/>
      <c r="B3" s="73" t="s">
        <v>108</v>
      </c>
      <c r="C3" s="74"/>
      <c r="D3" s="75"/>
      <c r="E3" s="76"/>
    </row>
    <row r="4" spans="1:5" ht="14.25">
      <c r="A4" s="20"/>
      <c r="B4" s="83" t="s">
        <v>97</v>
      </c>
      <c r="C4" s="69" t="s">
        <v>94</v>
      </c>
      <c r="D4" s="31" t="s">
        <v>62</v>
      </c>
      <c r="E4" s="31" t="s">
        <v>95</v>
      </c>
    </row>
    <row r="5" spans="1:5" ht="13.5">
      <c r="A5" s="19" t="s">
        <v>67</v>
      </c>
      <c r="B5" s="11" t="s">
        <v>68</v>
      </c>
      <c r="C5" s="70" t="s">
        <v>109</v>
      </c>
      <c r="D5" s="31" t="s">
        <v>109</v>
      </c>
      <c r="E5" s="31" t="s">
        <v>109</v>
      </c>
    </row>
    <row r="6" spans="1:5" ht="12.75" customHeight="1">
      <c r="A6" s="9">
        <v>636120</v>
      </c>
      <c r="B6" s="3" t="s">
        <v>69</v>
      </c>
      <c r="C6" s="91">
        <v>5372000</v>
      </c>
      <c r="D6" s="18">
        <v>210000</v>
      </c>
      <c r="E6" s="18">
        <f>C6+D6</f>
        <v>5582000</v>
      </c>
    </row>
    <row r="7" spans="1:5" ht="12.75" customHeight="1">
      <c r="A7" s="9">
        <v>636130</v>
      </c>
      <c r="B7" s="3" t="s">
        <v>70</v>
      </c>
      <c r="C7" s="91">
        <v>0</v>
      </c>
      <c r="D7" s="18"/>
      <c r="E7" s="18">
        <f>C7+D7</f>
        <v>0</v>
      </c>
    </row>
    <row r="8" spans="1:5" ht="12.75" customHeight="1">
      <c r="A8" s="11">
        <v>636220</v>
      </c>
      <c r="B8" s="2" t="s">
        <v>71</v>
      </c>
      <c r="C8" s="91">
        <v>38200</v>
      </c>
      <c r="D8" s="14">
        <v>0</v>
      </c>
      <c r="E8" s="18">
        <f>C8+D8</f>
        <v>38200</v>
      </c>
    </row>
    <row r="9" spans="1:5" ht="12.75" customHeight="1">
      <c r="A9" s="11">
        <v>636</v>
      </c>
      <c r="B9" s="2" t="s">
        <v>72</v>
      </c>
      <c r="C9" s="92">
        <f>C6+C7+C8</f>
        <v>5410200</v>
      </c>
      <c r="D9" s="86">
        <f>D6+D7+D8</f>
        <v>210000</v>
      </c>
      <c r="E9" s="88">
        <f>E6+E7+E8</f>
        <v>5620200</v>
      </c>
    </row>
    <row r="10" spans="1:5" ht="12.75" customHeight="1">
      <c r="A10" s="11">
        <v>638110</v>
      </c>
      <c r="B10" s="2" t="s">
        <v>73</v>
      </c>
      <c r="C10" s="91">
        <v>0</v>
      </c>
      <c r="D10" s="14"/>
      <c r="E10" s="14">
        <f>C10+D10</f>
        <v>0</v>
      </c>
    </row>
    <row r="11" spans="1:5" ht="12.75" customHeight="1">
      <c r="A11" s="9">
        <v>638</v>
      </c>
      <c r="B11" s="3" t="s">
        <v>74</v>
      </c>
      <c r="C11" s="92">
        <f>C10</f>
        <v>0</v>
      </c>
      <c r="D11" s="18"/>
      <c r="E11" s="14">
        <f>C11+D11</f>
        <v>0</v>
      </c>
    </row>
    <row r="12" spans="1:5" ht="12.75" customHeight="1">
      <c r="A12" s="11">
        <v>641320</v>
      </c>
      <c r="B12" s="2" t="s">
        <v>29</v>
      </c>
      <c r="C12" s="91">
        <v>1300</v>
      </c>
      <c r="D12" s="14"/>
      <c r="E12" s="14">
        <f>C12+D12</f>
        <v>1300</v>
      </c>
    </row>
    <row r="13" spans="1:5" ht="12.75" customHeight="1">
      <c r="A13" s="11">
        <v>641</v>
      </c>
      <c r="B13" s="2" t="s">
        <v>30</v>
      </c>
      <c r="C13" s="92">
        <f>C12</f>
        <v>1300</v>
      </c>
      <c r="D13" s="72">
        <f>D12</f>
        <v>0</v>
      </c>
      <c r="E13" s="72">
        <f>E12</f>
        <v>1300</v>
      </c>
    </row>
    <row r="14" spans="1:5" ht="12.75" customHeight="1">
      <c r="A14" s="9">
        <v>65264</v>
      </c>
      <c r="B14" s="1" t="s">
        <v>75</v>
      </c>
      <c r="C14" s="91">
        <v>53050</v>
      </c>
      <c r="D14" s="18"/>
      <c r="E14" s="18">
        <f>C14+D14</f>
        <v>53050</v>
      </c>
    </row>
    <row r="15" spans="1:5" ht="12.75" customHeight="1">
      <c r="A15" s="11">
        <v>652</v>
      </c>
      <c r="B15" s="2" t="s">
        <v>31</v>
      </c>
      <c r="C15" s="92">
        <f>C14</f>
        <v>53050</v>
      </c>
      <c r="D15" s="93">
        <f>D14</f>
        <v>0</v>
      </c>
      <c r="E15" s="72">
        <f>E14</f>
        <v>53050</v>
      </c>
    </row>
    <row r="16" spans="1:5" ht="12.75" customHeight="1">
      <c r="A16" s="11">
        <v>661410</v>
      </c>
      <c r="B16" s="2" t="s">
        <v>41</v>
      </c>
      <c r="C16" s="91">
        <v>5000</v>
      </c>
      <c r="D16" s="14"/>
      <c r="E16" s="14">
        <f>C16+D16</f>
        <v>5000</v>
      </c>
    </row>
    <row r="17" spans="1:5" ht="12.75" customHeight="1">
      <c r="A17" s="11">
        <v>661510</v>
      </c>
      <c r="B17" s="2" t="s">
        <v>34</v>
      </c>
      <c r="C17" s="91">
        <v>179000</v>
      </c>
      <c r="D17" s="18"/>
      <c r="E17" s="14">
        <f>C17+D17</f>
        <v>179000</v>
      </c>
    </row>
    <row r="18" spans="1:5" ht="12.75" customHeight="1">
      <c r="A18" s="11">
        <v>661</v>
      </c>
      <c r="B18" s="2" t="s">
        <v>76</v>
      </c>
      <c r="C18" s="92">
        <f>C17+C16</f>
        <v>184000</v>
      </c>
      <c r="D18" s="93">
        <f>D17+D16</f>
        <v>0</v>
      </c>
      <c r="E18" s="86">
        <f>E17+E16</f>
        <v>184000</v>
      </c>
    </row>
    <row r="19" spans="1:5" ht="12.75" customHeight="1">
      <c r="A19" s="11">
        <v>66313</v>
      </c>
      <c r="B19" s="2" t="s">
        <v>77</v>
      </c>
      <c r="C19" s="91">
        <v>500</v>
      </c>
      <c r="D19" s="14"/>
      <c r="E19" s="14">
        <f aca="true" t="shared" si="0" ref="E19:E24">C19+D19</f>
        <v>500</v>
      </c>
    </row>
    <row r="20" spans="1:5" ht="12.75" customHeight="1">
      <c r="A20" s="11">
        <v>663</v>
      </c>
      <c r="B20" s="2" t="s">
        <v>78</v>
      </c>
      <c r="C20" s="92">
        <f>C19</f>
        <v>500</v>
      </c>
      <c r="D20" s="93">
        <f>D19</f>
        <v>0</v>
      </c>
      <c r="E20" s="98">
        <f t="shared" si="0"/>
        <v>500</v>
      </c>
    </row>
    <row r="21" spans="1:5" ht="12.75" customHeight="1">
      <c r="A21" s="9">
        <v>671110</v>
      </c>
      <c r="B21" s="2" t="s">
        <v>79</v>
      </c>
      <c r="C21" s="91">
        <v>712497</v>
      </c>
      <c r="D21" s="14">
        <v>-233000</v>
      </c>
      <c r="E21" s="14">
        <f t="shared" si="0"/>
        <v>479497</v>
      </c>
    </row>
    <row r="22" spans="1:5" ht="12.75" customHeight="1">
      <c r="A22" s="9">
        <v>671210</v>
      </c>
      <c r="B22" s="1" t="s">
        <v>80</v>
      </c>
      <c r="C22" s="91">
        <v>20000</v>
      </c>
      <c r="D22" s="14">
        <v>500</v>
      </c>
      <c r="E22" s="14">
        <f t="shared" si="0"/>
        <v>20500</v>
      </c>
    </row>
    <row r="23" spans="1:5" ht="12.75" customHeight="1">
      <c r="A23" s="11">
        <v>671</v>
      </c>
      <c r="B23" s="2" t="s">
        <v>81</v>
      </c>
      <c r="C23" s="92">
        <f>C21+C22</f>
        <v>732497</v>
      </c>
      <c r="D23" s="86">
        <f>D21+D22</f>
        <v>-232500</v>
      </c>
      <c r="E23" s="98">
        <f t="shared" si="0"/>
        <v>499997</v>
      </c>
    </row>
    <row r="24" spans="1:5" ht="12.75" customHeight="1">
      <c r="A24" s="9">
        <v>683110</v>
      </c>
      <c r="B24" s="1" t="s">
        <v>37</v>
      </c>
      <c r="C24" s="91">
        <v>0</v>
      </c>
      <c r="D24" s="34"/>
      <c r="E24" s="87">
        <f t="shared" si="0"/>
        <v>0</v>
      </c>
    </row>
    <row r="25" spans="1:5" ht="12.75" customHeight="1">
      <c r="A25" s="11">
        <v>683</v>
      </c>
      <c r="B25" s="2" t="s">
        <v>37</v>
      </c>
      <c r="C25" s="92">
        <f>C24</f>
        <v>0</v>
      </c>
      <c r="D25" s="72">
        <f>D24</f>
        <v>0</v>
      </c>
      <c r="E25" s="72">
        <f>E24</f>
        <v>0</v>
      </c>
    </row>
    <row r="26" spans="1:5" ht="12.75" customHeight="1">
      <c r="A26" s="11">
        <v>6</v>
      </c>
      <c r="B26" s="2" t="s">
        <v>82</v>
      </c>
      <c r="C26" s="91">
        <f>C9+C11+C13+C15+C18+C20+C23+C25</f>
        <v>6381547</v>
      </c>
      <c r="D26" s="89">
        <f>D9+D11+D13+D15+D18+D20+D23+D25</f>
        <v>-22500</v>
      </c>
      <c r="E26" s="99">
        <f>E9+E11+E13+E15+E18+E20+E23+E25</f>
        <v>6359047</v>
      </c>
    </row>
    <row r="27" spans="1:5" ht="12.75" customHeight="1">
      <c r="A27" s="11">
        <v>721110</v>
      </c>
      <c r="B27" s="2" t="s">
        <v>83</v>
      </c>
      <c r="C27" s="91"/>
      <c r="D27" s="14"/>
      <c r="E27" s="14"/>
    </row>
    <row r="28" spans="1:5" ht="12.75" customHeight="1">
      <c r="A28" s="11">
        <v>721</v>
      </c>
      <c r="B28" s="2" t="s">
        <v>84</v>
      </c>
      <c r="C28" s="92">
        <f>C27</f>
        <v>0</v>
      </c>
      <c r="D28" s="14"/>
      <c r="E28" s="14">
        <f>C28+D28</f>
        <v>0</v>
      </c>
    </row>
    <row r="29" spans="1:5" ht="12.75" customHeight="1">
      <c r="A29" s="11">
        <v>7</v>
      </c>
      <c r="B29" s="12" t="s">
        <v>85</v>
      </c>
      <c r="C29" s="91">
        <f>C28</f>
        <v>0</v>
      </c>
      <c r="D29" s="71">
        <f>D28</f>
        <v>0</v>
      </c>
      <c r="E29" s="14">
        <f>C29+D29</f>
        <v>0</v>
      </c>
    </row>
    <row r="30" spans="1:5" ht="12.75" customHeight="1">
      <c r="A30" s="11">
        <v>92211</v>
      </c>
      <c r="B30" s="17" t="s">
        <v>45</v>
      </c>
      <c r="C30" s="91"/>
      <c r="D30" s="14">
        <v>18857</v>
      </c>
      <c r="E30" s="14">
        <f>C30+D30</f>
        <v>18857</v>
      </c>
    </row>
    <row r="31" spans="1:5" ht="12.75" customHeight="1">
      <c r="A31" s="11"/>
      <c r="B31" s="48" t="s">
        <v>86</v>
      </c>
      <c r="C31" s="91">
        <f>C26+C29+C30</f>
        <v>6381547</v>
      </c>
      <c r="D31" s="89">
        <f>D26+D29+D30</f>
        <v>-3643</v>
      </c>
      <c r="E31" s="89">
        <f>E26+E29+E30</f>
        <v>6377904</v>
      </c>
    </row>
    <row r="32" spans="1:5" ht="12.75" customHeight="1">
      <c r="A32" s="11"/>
      <c r="B32" s="13"/>
      <c r="C32" s="21"/>
      <c r="D32" s="18"/>
      <c r="E32" s="18"/>
    </row>
    <row r="33" spans="1:5" ht="12.75" customHeight="1">
      <c r="A33" s="11"/>
      <c r="B33" s="82" t="s">
        <v>96</v>
      </c>
      <c r="C33" s="69" t="str">
        <f>C4</f>
        <v>PLAN</v>
      </c>
      <c r="D33" s="31" t="s">
        <v>62</v>
      </c>
      <c r="E33" s="31" t="s">
        <v>95</v>
      </c>
    </row>
    <row r="34" spans="1:5" ht="12.75" customHeight="1">
      <c r="A34" s="11" t="s">
        <v>67</v>
      </c>
      <c r="B34" s="13" t="s">
        <v>68</v>
      </c>
      <c r="C34" s="70" t="str">
        <f>C5</f>
        <v>2021.</v>
      </c>
      <c r="D34" s="31" t="s">
        <v>109</v>
      </c>
      <c r="E34" s="31" t="s">
        <v>109</v>
      </c>
    </row>
    <row r="35" spans="1:5" ht="12.75" customHeight="1">
      <c r="A35" s="11">
        <v>311</v>
      </c>
      <c r="B35" s="13" t="s">
        <v>87</v>
      </c>
      <c r="C35" s="86">
        <v>4450000</v>
      </c>
      <c r="D35" s="18">
        <v>120000</v>
      </c>
      <c r="E35" s="90">
        <f>C35+D35</f>
        <v>4570000</v>
      </c>
    </row>
    <row r="36" spans="1:5" ht="12.75" customHeight="1">
      <c r="A36" s="11">
        <v>312</v>
      </c>
      <c r="B36" s="13" t="s">
        <v>6</v>
      </c>
      <c r="C36" s="86">
        <v>242200</v>
      </c>
      <c r="D36" s="18"/>
      <c r="E36" s="90">
        <f aca="true" t="shared" si="1" ref="E36:E47">C36+D36</f>
        <v>242200</v>
      </c>
    </row>
    <row r="37" spans="1:5" ht="12.75" customHeight="1">
      <c r="A37" s="11">
        <v>313</v>
      </c>
      <c r="B37" s="13" t="s">
        <v>88</v>
      </c>
      <c r="C37" s="86">
        <v>734500</v>
      </c>
      <c r="D37" s="18">
        <v>20000</v>
      </c>
      <c r="E37" s="90">
        <f t="shared" si="1"/>
        <v>754500</v>
      </c>
    </row>
    <row r="38" spans="1:5" ht="12.75" customHeight="1">
      <c r="A38" s="11">
        <v>321</v>
      </c>
      <c r="B38" s="13" t="s">
        <v>60</v>
      </c>
      <c r="C38" s="86">
        <v>185550</v>
      </c>
      <c r="D38" s="18">
        <v>-70000</v>
      </c>
      <c r="E38" s="90">
        <f t="shared" si="1"/>
        <v>115550</v>
      </c>
    </row>
    <row r="39" spans="1:5" ht="12.75" customHeight="1">
      <c r="A39" s="11">
        <v>322</v>
      </c>
      <c r="B39" s="13" t="s">
        <v>58</v>
      </c>
      <c r="C39" s="86">
        <v>280859</v>
      </c>
      <c r="D39" s="18">
        <v>-69968</v>
      </c>
      <c r="E39" s="90">
        <f t="shared" si="1"/>
        <v>210891</v>
      </c>
    </row>
    <row r="40" spans="1:5" ht="12.75" customHeight="1">
      <c r="A40" s="11">
        <v>323</v>
      </c>
      <c r="B40" s="13" t="s">
        <v>8</v>
      </c>
      <c r="C40" s="86">
        <v>270000</v>
      </c>
      <c r="D40" s="18">
        <v>-88000</v>
      </c>
      <c r="E40" s="90">
        <f t="shared" si="1"/>
        <v>182000</v>
      </c>
    </row>
    <row r="41" spans="1:5" ht="12.75" customHeight="1">
      <c r="A41" s="11">
        <v>324</v>
      </c>
      <c r="B41" s="12" t="s">
        <v>89</v>
      </c>
      <c r="C41" s="86">
        <v>1500</v>
      </c>
      <c r="D41" s="18"/>
      <c r="E41" s="90">
        <f t="shared" si="1"/>
        <v>1500</v>
      </c>
    </row>
    <row r="42" spans="1:5" ht="12.75" customHeight="1">
      <c r="A42" s="11">
        <v>329</v>
      </c>
      <c r="B42" s="13" t="s">
        <v>90</v>
      </c>
      <c r="C42" s="86">
        <v>46000</v>
      </c>
      <c r="D42" s="18">
        <v>45000</v>
      </c>
      <c r="E42" s="90">
        <f t="shared" si="1"/>
        <v>91000</v>
      </c>
    </row>
    <row r="43" spans="1:5" ht="12.75" customHeight="1">
      <c r="A43" s="11">
        <v>343</v>
      </c>
      <c r="B43" s="13" t="s">
        <v>10</v>
      </c>
      <c r="C43" s="86">
        <v>5000</v>
      </c>
      <c r="D43" s="18">
        <v>20000</v>
      </c>
      <c r="E43" s="90">
        <f t="shared" si="1"/>
        <v>25000</v>
      </c>
    </row>
    <row r="44" spans="1:5" ht="12.75" customHeight="1">
      <c r="A44" s="11">
        <v>372</v>
      </c>
      <c r="B44" s="13" t="s">
        <v>99</v>
      </c>
      <c r="C44" s="86"/>
      <c r="D44" s="18"/>
      <c r="E44" s="90">
        <f t="shared" si="1"/>
        <v>0</v>
      </c>
    </row>
    <row r="45" spans="1:5" ht="12.75" customHeight="1">
      <c r="A45" s="11">
        <v>422</v>
      </c>
      <c r="B45" s="13" t="s">
        <v>13</v>
      </c>
      <c r="C45" s="86">
        <v>148438</v>
      </c>
      <c r="D45" s="18">
        <v>19325</v>
      </c>
      <c r="E45" s="90">
        <f t="shared" si="1"/>
        <v>167763</v>
      </c>
    </row>
    <row r="46" spans="1:5" ht="12.75" customHeight="1">
      <c r="A46" s="9">
        <v>424</v>
      </c>
      <c r="B46" s="10" t="s">
        <v>91</v>
      </c>
      <c r="C46" s="86">
        <v>17500</v>
      </c>
      <c r="D46" s="18"/>
      <c r="E46" s="90">
        <f t="shared" si="1"/>
        <v>17500</v>
      </c>
    </row>
    <row r="47" spans="1:5" ht="12.75" customHeight="1">
      <c r="A47" s="11"/>
      <c r="B47" s="80" t="s">
        <v>92</v>
      </c>
      <c r="C47" s="89">
        <f>C35+C36+C37+C38+C39+C40+C41+C42+C43+C45+C46</f>
        <v>6381547</v>
      </c>
      <c r="D47" s="89">
        <f>D35+D36+D37+D38+D39+D40+D41+D42+D43+D44+D45+D46</f>
        <v>-3643</v>
      </c>
      <c r="E47" s="100">
        <f t="shared" si="1"/>
        <v>6377904</v>
      </c>
    </row>
    <row r="48" spans="1:5" ht="12.75" customHeight="1">
      <c r="A48" s="9"/>
      <c r="B48" s="10"/>
      <c r="C48" s="89"/>
      <c r="D48" s="34"/>
      <c r="E48" s="34"/>
    </row>
    <row r="49" spans="1:5" ht="12.75" customHeight="1">
      <c r="A49" s="9"/>
      <c r="B49" s="10" t="s">
        <v>86</v>
      </c>
      <c r="C49" s="89">
        <f>C31</f>
        <v>6381547</v>
      </c>
      <c r="D49" s="89">
        <f>D31</f>
        <v>-3643</v>
      </c>
      <c r="E49" s="89">
        <f>E31</f>
        <v>6377904</v>
      </c>
    </row>
    <row r="50" spans="1:5" ht="12.75" customHeight="1">
      <c r="A50" s="9"/>
      <c r="B50" s="10" t="s">
        <v>92</v>
      </c>
      <c r="C50" s="89">
        <f>C47</f>
        <v>6381547</v>
      </c>
      <c r="D50" s="89">
        <f>D47</f>
        <v>-3643</v>
      </c>
      <c r="E50" s="89">
        <f>E47</f>
        <v>6377904</v>
      </c>
    </row>
    <row r="51" spans="1:5" ht="12.75" customHeight="1">
      <c r="A51" s="11"/>
      <c r="B51" s="81" t="s">
        <v>93</v>
      </c>
      <c r="C51" s="71">
        <f>C49-C50</f>
        <v>0</v>
      </c>
      <c r="D51" s="89">
        <f>D49-D50</f>
        <v>0</v>
      </c>
      <c r="E51" s="89">
        <f>E49-E50</f>
        <v>0</v>
      </c>
    </row>
    <row r="52" spans="1:5" ht="12.75" customHeight="1">
      <c r="A52" s="9"/>
      <c r="B52" s="10"/>
      <c r="C52" s="71"/>
      <c r="D52" s="34"/>
      <c r="E52" s="34"/>
    </row>
    <row r="53" spans="1:5" ht="13.5">
      <c r="A53" s="50"/>
      <c r="B53" s="77" t="s">
        <v>110</v>
      </c>
      <c r="C53" s="78"/>
      <c r="D53" s="78"/>
      <c r="E53" s="78">
        <v>18857</v>
      </c>
    </row>
    <row r="54" spans="1:5" ht="39" customHeight="1">
      <c r="A54" s="50"/>
      <c r="B54" s="109" t="s">
        <v>114</v>
      </c>
      <c r="C54" s="110"/>
      <c r="D54" s="110"/>
      <c r="E54" s="110"/>
    </row>
    <row r="55" spans="1:5" ht="15">
      <c r="A55" s="50"/>
      <c r="B55" s="108" t="s">
        <v>111</v>
      </c>
      <c r="C55" s="78"/>
      <c r="D55" s="78"/>
      <c r="E55" s="78"/>
    </row>
    <row r="56" spans="1:5" ht="15">
      <c r="A56" s="53"/>
      <c r="B56" s="108" t="s">
        <v>112</v>
      </c>
      <c r="C56" s="24"/>
      <c r="D56" s="79"/>
      <c r="E56" s="79"/>
    </row>
    <row r="57" spans="1:5" ht="15">
      <c r="A57" s="50"/>
      <c r="B57" s="108" t="s">
        <v>113</v>
      </c>
      <c r="C57" s="78"/>
      <c r="D57" s="78"/>
      <c r="E57" s="78"/>
    </row>
    <row r="58" spans="1:5" ht="12.75">
      <c r="A58" s="50"/>
      <c r="B58" s="51"/>
      <c r="C58" s="78"/>
      <c r="D58" s="78"/>
      <c r="E58" s="78"/>
    </row>
    <row r="59" spans="1:5" ht="12.75">
      <c r="A59" s="50"/>
      <c r="B59" s="51"/>
      <c r="C59" s="25"/>
      <c r="D59" s="25"/>
      <c r="E59" s="25"/>
    </row>
    <row r="60" spans="1:5" ht="12.75">
      <c r="A60" s="50"/>
      <c r="B60" s="51"/>
      <c r="C60" s="25"/>
      <c r="D60" s="79"/>
      <c r="E60" s="79"/>
    </row>
    <row r="61" spans="1:5" ht="12.75">
      <c r="A61" s="50"/>
      <c r="B61" s="51"/>
      <c r="C61" s="78"/>
      <c r="D61" s="78"/>
      <c r="E61" s="78"/>
    </row>
    <row r="62" spans="1:5" ht="12.75">
      <c r="A62" s="50"/>
      <c r="B62" s="51"/>
      <c r="C62" s="25"/>
      <c r="D62" s="79"/>
      <c r="E62" s="79"/>
    </row>
    <row r="63" spans="1:5" ht="12.75">
      <c r="A63" s="25"/>
      <c r="B63" s="51"/>
      <c r="C63" s="25"/>
      <c r="D63" s="79"/>
      <c r="E63" s="79"/>
    </row>
    <row r="64" spans="1:5" ht="12.75">
      <c r="A64" s="50"/>
      <c r="B64" s="51"/>
      <c r="C64" s="78"/>
      <c r="D64" s="78"/>
      <c r="E64" s="78"/>
    </row>
    <row r="65" spans="1:5" ht="12.75">
      <c r="A65" s="50"/>
      <c r="B65" s="51"/>
      <c r="C65" s="78"/>
      <c r="D65" s="78"/>
      <c r="E65" s="78"/>
    </row>
    <row r="66" spans="1:5" ht="12.75">
      <c r="A66" s="50"/>
      <c r="B66" s="51"/>
      <c r="C66" s="25"/>
      <c r="D66" s="25"/>
      <c r="E66" s="25"/>
    </row>
    <row r="67" spans="1:5" ht="12.75">
      <c r="A67" s="25"/>
      <c r="B67" s="51"/>
      <c r="C67" s="25"/>
      <c r="D67" s="79"/>
      <c r="E67" s="79"/>
    </row>
    <row r="68" spans="1:5" ht="12.75">
      <c r="A68" s="25"/>
      <c r="B68" s="51"/>
      <c r="C68" s="78"/>
      <c r="D68" s="78"/>
      <c r="E68" s="78"/>
    </row>
    <row r="69" spans="1:5" ht="12.75">
      <c r="A69" s="25"/>
      <c r="B69" s="51"/>
      <c r="C69" s="25"/>
      <c r="D69" s="79"/>
      <c r="E69" s="79"/>
    </row>
    <row r="70" spans="1:5" ht="12.75">
      <c r="A70" s="25"/>
      <c r="B70" s="51"/>
      <c r="C70" s="25"/>
      <c r="D70" s="79"/>
      <c r="E70" s="79"/>
    </row>
    <row r="71" spans="1:5" ht="12.75">
      <c r="A71" s="25"/>
      <c r="B71" s="51"/>
      <c r="C71" s="78"/>
      <c r="D71" s="78"/>
      <c r="E71" s="78"/>
    </row>
    <row r="72" spans="1:5" ht="12.75">
      <c r="A72" s="25"/>
      <c r="B72" s="51"/>
      <c r="C72" s="25"/>
      <c r="D72" s="79"/>
      <c r="E72" s="79"/>
    </row>
    <row r="73" spans="1:5" ht="12.75">
      <c r="A73" s="25"/>
      <c r="B73" s="51"/>
      <c r="C73" s="25"/>
      <c r="D73" s="79"/>
      <c r="E73" s="79"/>
    </row>
    <row r="74" spans="1:5" ht="12.75">
      <c r="A74" s="25"/>
      <c r="B74" s="51"/>
      <c r="C74" s="78"/>
      <c r="D74" s="78"/>
      <c r="E74" s="78"/>
    </row>
    <row r="75" spans="1:5" ht="12.75">
      <c r="A75" s="25"/>
      <c r="B75" s="51"/>
      <c r="C75" s="78"/>
      <c r="D75" s="78"/>
      <c r="E75" s="78"/>
    </row>
    <row r="76" spans="1:5" ht="12.75">
      <c r="A76" s="25"/>
      <c r="B76" s="51"/>
      <c r="C76" s="25"/>
      <c r="D76" s="25"/>
      <c r="E76" s="25"/>
    </row>
    <row r="79" ht="189.75" customHeight="1"/>
    <row r="83" spans="1:3" ht="12.75">
      <c r="A83" s="22"/>
      <c r="B83" s="23"/>
      <c r="C83" s="24"/>
    </row>
    <row r="84" spans="1:3" ht="12.75">
      <c r="A84" s="25"/>
      <c r="B84" s="23"/>
      <c r="C84" s="24"/>
    </row>
    <row r="85" spans="1:3" ht="12.75">
      <c r="A85" s="26"/>
      <c r="B85" s="23"/>
      <c r="C85" s="27"/>
    </row>
    <row r="86" spans="1:3" ht="12.75">
      <c r="A86" s="26"/>
      <c r="B86" s="23"/>
      <c r="C86" s="27"/>
    </row>
    <row r="87" spans="1:3" ht="12.75">
      <c r="A87" s="26"/>
      <c r="B87" s="23"/>
      <c r="C87" s="27"/>
    </row>
    <row r="88" spans="1:3" ht="12.75">
      <c r="A88" s="26"/>
      <c r="B88" s="23"/>
      <c r="C88" s="27"/>
    </row>
    <row r="89" spans="1:3" ht="12.75">
      <c r="A89" s="26"/>
      <c r="B89" s="23"/>
      <c r="C89" s="27"/>
    </row>
    <row r="90" spans="1:3" ht="12.75">
      <c r="A90" s="26"/>
      <c r="B90" s="23"/>
      <c r="C90" s="27"/>
    </row>
    <row r="91" spans="1:3" ht="12.75">
      <c r="A91" s="26"/>
      <c r="B91" s="23"/>
      <c r="C91" s="27"/>
    </row>
    <row r="92" spans="1:3" ht="12.75">
      <c r="A92" s="26"/>
      <c r="B92" s="23"/>
      <c r="C92" s="27"/>
    </row>
    <row r="93" spans="1:3" ht="12.75">
      <c r="A93" s="26"/>
      <c r="B93" s="23"/>
      <c r="C93" s="27"/>
    </row>
    <row r="94" spans="1:3" ht="12.75">
      <c r="A94" s="26"/>
      <c r="B94" s="23"/>
      <c r="C94" s="27"/>
    </row>
    <row r="95" spans="1:3" ht="12.75">
      <c r="A95" s="25"/>
      <c r="B95" s="23"/>
      <c r="C95" s="27"/>
    </row>
    <row r="96" spans="1:3" ht="12.75">
      <c r="A96" s="26"/>
      <c r="B96" s="23"/>
      <c r="C96" s="27"/>
    </row>
    <row r="97" spans="1:3" ht="12.75">
      <c r="A97" s="26"/>
      <c r="B97" s="23"/>
      <c r="C97" s="27"/>
    </row>
    <row r="98" spans="1:3" ht="12.75">
      <c r="A98" s="26"/>
      <c r="B98" s="23"/>
      <c r="C98" s="27"/>
    </row>
    <row r="99" spans="1:3" ht="12.75">
      <c r="A99" s="26"/>
      <c r="B99" s="23"/>
      <c r="C99" s="27"/>
    </row>
    <row r="100" spans="1:3" ht="12.75">
      <c r="A100" s="26"/>
      <c r="B100" s="23"/>
      <c r="C100" s="27"/>
    </row>
    <row r="101" spans="1:3" ht="12.75">
      <c r="A101" s="26"/>
      <c r="B101" s="23"/>
      <c r="C101" s="27"/>
    </row>
    <row r="102" spans="1:3" ht="12.75">
      <c r="A102" s="26"/>
      <c r="B102" s="23"/>
      <c r="C102" s="27"/>
    </row>
    <row r="103" spans="1:3" ht="12.75">
      <c r="A103" s="26"/>
      <c r="B103" s="23"/>
      <c r="C103" s="27"/>
    </row>
    <row r="104" spans="1:3" ht="12.75">
      <c r="A104" s="26"/>
      <c r="B104" s="23"/>
      <c r="C104" s="27"/>
    </row>
  </sheetData>
  <sheetProtection/>
  <mergeCells count="1">
    <mergeCell ref="B54:E5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76">
      <selection activeCell="G94" sqref="G94"/>
    </sheetView>
  </sheetViews>
  <sheetFormatPr defaultColWidth="9.140625" defaultRowHeight="12.75"/>
  <cols>
    <col min="2" max="2" width="41.140625" style="0" customWidth="1"/>
    <col min="3" max="3" width="11.140625" style="0" customWidth="1"/>
    <col min="4" max="4" width="9.8515625" style="0" customWidth="1"/>
    <col min="5" max="5" width="11.8515625" style="0" customWidth="1"/>
    <col min="6" max="6" width="7.57421875" style="0" customWidth="1"/>
    <col min="8" max="8" width="7.140625" style="0" customWidth="1"/>
    <col min="10" max="10" width="8.7109375" style="0" customWidth="1"/>
    <col min="12" max="12" width="9.8515625" style="0" customWidth="1"/>
    <col min="13" max="13" width="40.00390625" style="0" customWidth="1"/>
  </cols>
  <sheetData>
    <row r="1" spans="1:3" ht="12.75">
      <c r="A1" s="101" t="s">
        <v>19</v>
      </c>
      <c r="B1" s="101"/>
      <c r="C1" s="4"/>
    </row>
    <row r="2" spans="1:3" ht="12.75">
      <c r="A2" s="7"/>
      <c r="B2" s="6" t="s">
        <v>101</v>
      </c>
      <c r="C2" s="4"/>
    </row>
    <row r="3" spans="1:3" ht="13.5" thickBot="1">
      <c r="A3" s="7"/>
      <c r="B3" s="8"/>
      <c r="C3" s="4"/>
    </row>
    <row r="4" spans="1:19" ht="13.5" thickBot="1">
      <c r="A4" s="28" t="s">
        <v>61</v>
      </c>
      <c r="B4" s="29"/>
      <c r="C4" s="63"/>
      <c r="D4" s="59">
        <v>122</v>
      </c>
      <c r="E4" s="64"/>
      <c r="F4" s="58"/>
      <c r="G4" s="59">
        <v>11</v>
      </c>
      <c r="H4" s="60"/>
      <c r="I4" s="58"/>
      <c r="J4" s="59">
        <v>41</v>
      </c>
      <c r="K4" s="60"/>
      <c r="L4" s="28" t="s">
        <v>61</v>
      </c>
      <c r="M4" s="29"/>
      <c r="N4" s="58"/>
      <c r="O4" s="59">
        <v>4602</v>
      </c>
      <c r="P4" s="59"/>
      <c r="Q4" s="58"/>
      <c r="R4" s="59">
        <v>15</v>
      </c>
      <c r="S4" s="64"/>
    </row>
    <row r="5" spans="1:19" ht="13.5">
      <c r="A5" s="11" t="s">
        <v>0</v>
      </c>
      <c r="B5" s="15" t="s">
        <v>1</v>
      </c>
      <c r="C5" s="30" t="s">
        <v>18</v>
      </c>
      <c r="D5" s="62" t="s">
        <v>62</v>
      </c>
      <c r="E5" s="57" t="s">
        <v>18</v>
      </c>
      <c r="F5" s="57" t="s">
        <v>18</v>
      </c>
      <c r="G5" s="61" t="s">
        <v>62</v>
      </c>
      <c r="H5" s="57" t="s">
        <v>18</v>
      </c>
      <c r="I5" s="57" t="s">
        <v>18</v>
      </c>
      <c r="J5" s="61" t="s">
        <v>62</v>
      </c>
      <c r="K5" s="57" t="s">
        <v>18</v>
      </c>
      <c r="L5" s="11" t="s">
        <v>0</v>
      </c>
      <c r="M5" s="15" t="s">
        <v>1</v>
      </c>
      <c r="N5" s="57" t="s">
        <v>18</v>
      </c>
      <c r="O5" s="61" t="s">
        <v>62</v>
      </c>
      <c r="P5" s="57" t="s">
        <v>18</v>
      </c>
      <c r="Q5" s="57" t="s">
        <v>18</v>
      </c>
      <c r="R5" s="61" t="s">
        <v>62</v>
      </c>
      <c r="S5" s="57" t="s">
        <v>18</v>
      </c>
    </row>
    <row r="6" spans="1:19" ht="12.75">
      <c r="A6" s="102" t="s">
        <v>2</v>
      </c>
      <c r="B6" s="103"/>
      <c r="C6" s="1"/>
      <c r="D6" s="18"/>
      <c r="E6" s="18"/>
      <c r="F6" s="18"/>
      <c r="G6" s="18"/>
      <c r="H6" s="18"/>
      <c r="I6" s="18"/>
      <c r="J6" s="18"/>
      <c r="K6" s="18"/>
      <c r="L6" s="102" t="s">
        <v>2</v>
      </c>
      <c r="M6" s="103"/>
      <c r="N6" s="18"/>
      <c r="O6" s="18"/>
      <c r="P6" s="18"/>
      <c r="Q6" s="18"/>
      <c r="R6" s="34"/>
      <c r="S6" s="34"/>
    </row>
    <row r="7" spans="1:19" ht="12.75">
      <c r="A7" s="20">
        <v>63414</v>
      </c>
      <c r="B7" s="20" t="s">
        <v>38</v>
      </c>
      <c r="C7" s="5"/>
      <c r="D7" s="18"/>
      <c r="E7" s="18"/>
      <c r="F7" s="18"/>
      <c r="G7" s="18"/>
      <c r="H7" s="18"/>
      <c r="I7" s="18"/>
      <c r="J7" s="18"/>
      <c r="K7" s="18"/>
      <c r="L7" s="20">
        <v>63414</v>
      </c>
      <c r="M7" s="20" t="s">
        <v>38</v>
      </c>
      <c r="N7" s="18"/>
      <c r="O7" s="18"/>
      <c r="P7" s="18"/>
      <c r="Q7" s="18"/>
      <c r="R7" s="34"/>
      <c r="S7" s="20"/>
    </row>
    <row r="8" spans="1:19" ht="12.75">
      <c r="A8" s="19">
        <v>634</v>
      </c>
      <c r="B8" s="19" t="s">
        <v>39</v>
      </c>
      <c r="C8" s="14">
        <f>C7</f>
        <v>0</v>
      </c>
      <c r="D8" s="14">
        <f aca="true" t="shared" si="0" ref="D8:S8">D7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9">
        <v>634</v>
      </c>
      <c r="M8" s="19" t="s">
        <v>39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</row>
    <row r="9" spans="1:19" ht="12.75">
      <c r="A9" s="9">
        <v>63612</v>
      </c>
      <c r="B9" s="3" t="s">
        <v>33</v>
      </c>
      <c r="C9" s="14"/>
      <c r="D9" s="18"/>
      <c r="E9" s="18"/>
      <c r="F9" s="18"/>
      <c r="G9" s="18"/>
      <c r="H9" s="18"/>
      <c r="I9" s="18"/>
      <c r="J9" s="18"/>
      <c r="K9" s="18"/>
      <c r="L9" s="9">
        <v>63612</v>
      </c>
      <c r="M9" s="3" t="s">
        <v>33</v>
      </c>
      <c r="N9" s="18"/>
      <c r="O9" s="18"/>
      <c r="P9" s="18"/>
      <c r="Q9" s="18"/>
      <c r="R9" s="34"/>
      <c r="S9" s="9"/>
    </row>
    <row r="10" spans="1:19" ht="12.75">
      <c r="A10" s="9">
        <v>63621</v>
      </c>
      <c r="B10" s="3" t="s">
        <v>25</v>
      </c>
      <c r="C10" s="14"/>
      <c r="D10" s="18"/>
      <c r="E10" s="18"/>
      <c r="F10" s="18"/>
      <c r="G10" s="18"/>
      <c r="H10" s="18"/>
      <c r="I10" s="18"/>
      <c r="J10" s="18"/>
      <c r="K10" s="18"/>
      <c r="L10" s="9">
        <v>63621</v>
      </c>
      <c r="M10" s="3" t="s">
        <v>25</v>
      </c>
      <c r="N10" s="18"/>
      <c r="O10" s="18"/>
      <c r="P10" s="18"/>
      <c r="Q10" s="18"/>
      <c r="R10" s="34"/>
      <c r="S10" s="9"/>
    </row>
    <row r="11" spans="1:19" ht="12.75">
      <c r="A11" s="11">
        <v>636</v>
      </c>
      <c r="B11" s="2" t="s">
        <v>26</v>
      </c>
      <c r="C11" s="14">
        <f>C10+C9</f>
        <v>0</v>
      </c>
      <c r="D11" s="14">
        <f aca="true" t="shared" si="1" ref="D11:S11">D10+D9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1">
        <v>636</v>
      </c>
      <c r="M11" s="2" t="s">
        <v>26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>
        <f t="shared" si="1"/>
        <v>0</v>
      </c>
    </row>
    <row r="12" spans="1:19" ht="12.75">
      <c r="A12" s="9">
        <v>63811</v>
      </c>
      <c r="B12" s="3" t="s">
        <v>27</v>
      </c>
      <c r="C12" s="18"/>
      <c r="D12" s="18"/>
      <c r="E12" s="18"/>
      <c r="F12" s="18"/>
      <c r="G12" s="18"/>
      <c r="H12" s="18"/>
      <c r="I12" s="18"/>
      <c r="J12" s="18"/>
      <c r="K12" s="18"/>
      <c r="L12" s="9">
        <v>63811</v>
      </c>
      <c r="M12" s="3" t="s">
        <v>27</v>
      </c>
      <c r="N12" s="18"/>
      <c r="O12" s="18"/>
      <c r="P12" s="18"/>
      <c r="Q12" s="18"/>
      <c r="R12" s="34"/>
      <c r="S12" s="9"/>
    </row>
    <row r="13" spans="1:19" ht="12.75">
      <c r="A13" s="11">
        <v>638</v>
      </c>
      <c r="B13" s="2" t="s">
        <v>28</v>
      </c>
      <c r="C13" s="14">
        <f>C12</f>
        <v>0</v>
      </c>
      <c r="D13" s="14">
        <f aca="true" t="shared" si="2" ref="D13:S13">D12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1">
        <v>638</v>
      </c>
      <c r="M13" s="2" t="s">
        <v>28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 t="shared" si="2"/>
        <v>0</v>
      </c>
      <c r="S13" s="14">
        <f t="shared" si="2"/>
        <v>0</v>
      </c>
    </row>
    <row r="14" spans="1:19" ht="12.75">
      <c r="A14" s="9">
        <v>64132</v>
      </c>
      <c r="B14" s="3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9">
        <v>64132</v>
      </c>
      <c r="M14" s="3" t="s">
        <v>29</v>
      </c>
      <c r="N14" s="18"/>
      <c r="O14" s="18"/>
      <c r="P14" s="18"/>
      <c r="Q14" s="18"/>
      <c r="R14" s="34"/>
      <c r="S14" s="9"/>
    </row>
    <row r="15" spans="1:19" ht="12.75">
      <c r="A15" s="11">
        <v>641</v>
      </c>
      <c r="B15" s="2" t="s">
        <v>30</v>
      </c>
      <c r="C15" s="14">
        <f>C14</f>
        <v>0</v>
      </c>
      <c r="D15" s="14">
        <f aca="true" t="shared" si="3" ref="D15:S15">D14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1">
        <v>641</v>
      </c>
      <c r="M15" s="2" t="s">
        <v>30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</row>
    <row r="16" spans="1:19" ht="12.75">
      <c r="A16" s="11">
        <v>65264</v>
      </c>
      <c r="B16" s="2" t="s">
        <v>40</v>
      </c>
      <c r="C16" s="14">
        <v>0</v>
      </c>
      <c r="D16" s="18"/>
      <c r="E16" s="18"/>
      <c r="F16" s="18"/>
      <c r="G16" s="18"/>
      <c r="H16" s="18"/>
      <c r="I16" s="18"/>
      <c r="J16" s="18"/>
      <c r="K16" s="18"/>
      <c r="L16" s="11">
        <v>65264</v>
      </c>
      <c r="M16" s="2" t="s">
        <v>40</v>
      </c>
      <c r="N16" s="18"/>
      <c r="O16" s="18"/>
      <c r="P16" s="18"/>
      <c r="Q16" s="18"/>
      <c r="R16" s="34"/>
      <c r="S16" s="11"/>
    </row>
    <row r="17" spans="1:19" ht="12.75">
      <c r="A17" s="9">
        <v>65268</v>
      </c>
      <c r="B17" s="1" t="s">
        <v>32</v>
      </c>
      <c r="C17" s="5">
        <v>0</v>
      </c>
      <c r="D17" s="18"/>
      <c r="E17" s="18"/>
      <c r="F17" s="18"/>
      <c r="G17" s="18"/>
      <c r="H17" s="18"/>
      <c r="I17" s="18"/>
      <c r="J17" s="18"/>
      <c r="K17" s="18"/>
      <c r="L17" s="9">
        <v>65268</v>
      </c>
      <c r="M17" s="1" t="s">
        <v>32</v>
      </c>
      <c r="N17" s="18"/>
      <c r="O17" s="18"/>
      <c r="P17" s="18"/>
      <c r="Q17" s="18"/>
      <c r="R17" s="34"/>
      <c r="S17" s="9"/>
    </row>
    <row r="18" spans="1:19" ht="12.75">
      <c r="A18" s="9">
        <v>65269</v>
      </c>
      <c r="B18" s="3" t="s">
        <v>55</v>
      </c>
      <c r="C18" s="5"/>
      <c r="D18" s="18"/>
      <c r="E18" s="18"/>
      <c r="F18" s="18"/>
      <c r="G18" s="18"/>
      <c r="H18" s="18"/>
      <c r="I18" s="18"/>
      <c r="J18" s="18"/>
      <c r="K18" s="18"/>
      <c r="L18" s="9">
        <v>65269</v>
      </c>
      <c r="M18" s="3" t="s">
        <v>55</v>
      </c>
      <c r="N18" s="18"/>
      <c r="O18" s="18"/>
      <c r="P18" s="18"/>
      <c r="Q18" s="18"/>
      <c r="R18" s="34"/>
      <c r="S18" s="9"/>
    </row>
    <row r="19" spans="1:19" ht="12.75">
      <c r="A19" s="11">
        <v>652</v>
      </c>
      <c r="B19" s="2" t="s">
        <v>31</v>
      </c>
      <c r="C19" s="14">
        <f>C17+C16+C18</f>
        <v>0</v>
      </c>
      <c r="D19" s="14">
        <f aca="true" t="shared" si="4" ref="D19:S19">D17+D16+D18</f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1">
        <v>652</v>
      </c>
      <c r="M19" s="2" t="s">
        <v>31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0</v>
      </c>
    </row>
    <row r="20" spans="1:19" ht="12.75">
      <c r="A20" s="11">
        <v>66141</v>
      </c>
      <c r="B20" s="2" t="s">
        <v>41</v>
      </c>
      <c r="C20" s="14"/>
      <c r="D20" s="18"/>
      <c r="E20" s="18"/>
      <c r="F20" s="18"/>
      <c r="G20" s="18"/>
      <c r="H20" s="18"/>
      <c r="I20" s="18"/>
      <c r="J20" s="18"/>
      <c r="K20" s="18"/>
      <c r="L20" s="11">
        <v>66141</v>
      </c>
      <c r="M20" s="2" t="s">
        <v>41</v>
      </c>
      <c r="N20" s="18"/>
      <c r="O20" s="18"/>
      <c r="P20" s="18"/>
      <c r="Q20" s="18"/>
      <c r="R20" s="34"/>
      <c r="S20" s="11"/>
    </row>
    <row r="21" spans="1:19" ht="12.75">
      <c r="A21" s="9">
        <v>66151</v>
      </c>
      <c r="B21" s="3" t="s">
        <v>34</v>
      </c>
      <c r="C21" s="5"/>
      <c r="D21" s="18"/>
      <c r="E21" s="18"/>
      <c r="F21" s="18"/>
      <c r="G21" s="18"/>
      <c r="H21" s="18"/>
      <c r="I21" s="18"/>
      <c r="J21" s="18"/>
      <c r="K21" s="18"/>
      <c r="L21" s="9">
        <v>66151</v>
      </c>
      <c r="M21" s="3" t="s">
        <v>34</v>
      </c>
      <c r="N21" s="18"/>
      <c r="O21" s="18"/>
      <c r="P21" s="18"/>
      <c r="Q21" s="18"/>
      <c r="R21" s="34"/>
      <c r="S21" s="9"/>
    </row>
    <row r="22" spans="1:19" ht="12.75">
      <c r="A22" s="11">
        <v>661</v>
      </c>
      <c r="B22" s="2" t="s">
        <v>35</v>
      </c>
      <c r="C22" s="14">
        <f>C21+C20</f>
        <v>0</v>
      </c>
      <c r="D22" s="14">
        <f aca="true" t="shared" si="5" ref="D22:S22">D21+D20</f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1">
        <v>661</v>
      </c>
      <c r="M22" s="2" t="s">
        <v>35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4">
        <f t="shared" si="5"/>
        <v>0</v>
      </c>
    </row>
    <row r="23" spans="1:19" ht="12.75">
      <c r="A23" s="9">
        <v>66313</v>
      </c>
      <c r="B23" s="2" t="s">
        <v>56</v>
      </c>
      <c r="C23" s="14">
        <v>0</v>
      </c>
      <c r="D23" s="18"/>
      <c r="E23" s="18"/>
      <c r="F23" s="18"/>
      <c r="G23" s="18"/>
      <c r="H23" s="18"/>
      <c r="I23" s="18"/>
      <c r="J23" s="18"/>
      <c r="K23" s="18"/>
      <c r="L23" s="9">
        <v>66313</v>
      </c>
      <c r="M23" s="2" t="s">
        <v>56</v>
      </c>
      <c r="N23" s="18"/>
      <c r="O23" s="18"/>
      <c r="P23" s="18"/>
      <c r="Q23" s="18"/>
      <c r="R23" s="34"/>
      <c r="S23" s="9"/>
    </row>
    <row r="24" spans="1:19" ht="12.75">
      <c r="A24" s="9">
        <v>663</v>
      </c>
      <c r="B24" s="2" t="s">
        <v>57</v>
      </c>
      <c r="C24" s="14">
        <f>C23</f>
        <v>0</v>
      </c>
      <c r="D24" s="14">
        <f aca="true" t="shared" si="6" ref="D24:S24">D23</f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9">
        <v>663</v>
      </c>
      <c r="M24" s="2" t="s">
        <v>57</v>
      </c>
      <c r="N24" s="14">
        <f t="shared" si="6"/>
        <v>0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6"/>
        <v>0</v>
      </c>
    </row>
    <row r="25" spans="1:19" ht="12.75">
      <c r="A25" s="9">
        <v>67111</v>
      </c>
      <c r="B25" s="1" t="s">
        <v>21</v>
      </c>
      <c r="C25" s="5">
        <v>700000</v>
      </c>
      <c r="D25" s="18">
        <v>-260000</v>
      </c>
      <c r="E25" s="18">
        <f>C25+D25</f>
        <v>440000</v>
      </c>
      <c r="F25" s="18">
        <v>0</v>
      </c>
      <c r="G25" s="18"/>
      <c r="H25" s="84">
        <f>F25+G25</f>
        <v>0</v>
      </c>
      <c r="I25" s="18">
        <v>949</v>
      </c>
      <c r="J25" s="18"/>
      <c r="K25" s="18">
        <f>I25+J25</f>
        <v>949</v>
      </c>
      <c r="L25" s="9">
        <v>67111</v>
      </c>
      <c r="M25" s="1" t="s">
        <v>21</v>
      </c>
      <c r="N25" s="18">
        <v>7300</v>
      </c>
      <c r="O25" s="18">
        <v>0</v>
      </c>
      <c r="P25" s="18">
        <f>N25+O25</f>
        <v>7300</v>
      </c>
      <c r="Q25" s="18">
        <v>4248</v>
      </c>
      <c r="R25" s="18">
        <v>27000</v>
      </c>
      <c r="S25" s="66">
        <f>Q25+R25</f>
        <v>31248</v>
      </c>
    </row>
    <row r="26" spans="1:19" ht="12.75">
      <c r="A26" s="9">
        <v>67121</v>
      </c>
      <c r="B26" s="3" t="s">
        <v>54</v>
      </c>
      <c r="C26" s="5">
        <v>20000</v>
      </c>
      <c r="D26" s="18">
        <v>-10000</v>
      </c>
      <c r="E26" s="18">
        <f>C26+D26</f>
        <v>10000</v>
      </c>
      <c r="F26" s="18"/>
      <c r="G26" s="18">
        <v>10500</v>
      </c>
      <c r="H26" s="84">
        <f>F26+G26</f>
        <v>10500</v>
      </c>
      <c r="I26" s="18"/>
      <c r="J26" s="18"/>
      <c r="K26" s="18"/>
      <c r="L26" s="9">
        <v>67121</v>
      </c>
      <c r="M26" s="3" t="s">
        <v>54</v>
      </c>
      <c r="N26" s="18"/>
      <c r="O26" s="18"/>
      <c r="P26" s="18"/>
      <c r="Q26" s="18"/>
      <c r="R26" s="34"/>
      <c r="S26" s="9"/>
    </row>
    <row r="27" spans="1:19" ht="12.75">
      <c r="A27" s="9">
        <v>67118</v>
      </c>
      <c r="B27" s="1" t="s">
        <v>22</v>
      </c>
      <c r="C27" s="5"/>
      <c r="D27" s="18"/>
      <c r="E27" s="18"/>
      <c r="F27" s="18"/>
      <c r="G27" s="18"/>
      <c r="H27" s="18"/>
      <c r="I27" s="18"/>
      <c r="J27" s="18"/>
      <c r="K27" s="18"/>
      <c r="L27" s="9">
        <v>67118</v>
      </c>
      <c r="M27" s="1" t="s">
        <v>22</v>
      </c>
      <c r="N27" s="18"/>
      <c r="O27" s="18"/>
      <c r="P27" s="18"/>
      <c r="Q27" s="18"/>
      <c r="R27" s="34"/>
      <c r="S27" s="9"/>
    </row>
    <row r="28" spans="1:19" ht="12.75">
      <c r="A28" s="11">
        <v>671</v>
      </c>
      <c r="B28" s="2" t="s">
        <v>23</v>
      </c>
      <c r="C28" s="14">
        <f>SUM(C25:C27)</f>
        <v>720000</v>
      </c>
      <c r="D28" s="14">
        <f aca="true" t="shared" si="7" ref="D28:S28">SUM(D25:D27)</f>
        <v>-270000</v>
      </c>
      <c r="E28" s="14">
        <f t="shared" si="7"/>
        <v>450000</v>
      </c>
      <c r="F28" s="14">
        <f t="shared" si="7"/>
        <v>0</v>
      </c>
      <c r="G28" s="14">
        <f t="shared" si="7"/>
        <v>10500</v>
      </c>
      <c r="H28" s="54">
        <f t="shared" si="7"/>
        <v>10500</v>
      </c>
      <c r="I28" s="14">
        <f t="shared" si="7"/>
        <v>949</v>
      </c>
      <c r="J28" s="14">
        <f t="shared" si="7"/>
        <v>0</v>
      </c>
      <c r="K28" s="14">
        <f t="shared" si="7"/>
        <v>949</v>
      </c>
      <c r="L28" s="11">
        <v>671</v>
      </c>
      <c r="M28" s="2" t="s">
        <v>23</v>
      </c>
      <c r="N28" s="14">
        <f t="shared" si="7"/>
        <v>7300</v>
      </c>
      <c r="O28" s="14">
        <f t="shared" si="7"/>
        <v>0</v>
      </c>
      <c r="P28" s="14">
        <f t="shared" si="7"/>
        <v>7300</v>
      </c>
      <c r="Q28" s="14">
        <f t="shared" si="7"/>
        <v>4248</v>
      </c>
      <c r="R28" s="14">
        <f t="shared" si="7"/>
        <v>27000</v>
      </c>
      <c r="S28" s="14">
        <f t="shared" si="7"/>
        <v>31248</v>
      </c>
    </row>
    <row r="29" spans="1:19" ht="12.75">
      <c r="A29" s="9">
        <v>68311</v>
      </c>
      <c r="B29" s="3" t="s">
        <v>36</v>
      </c>
      <c r="C29" s="5"/>
      <c r="D29" s="18"/>
      <c r="E29" s="18"/>
      <c r="F29" s="18"/>
      <c r="G29" s="18"/>
      <c r="H29" s="18"/>
      <c r="I29" s="18"/>
      <c r="J29" s="18"/>
      <c r="K29" s="18"/>
      <c r="L29" s="9">
        <v>68311</v>
      </c>
      <c r="M29" s="3" t="s">
        <v>36</v>
      </c>
      <c r="N29" s="18"/>
      <c r="O29" s="18"/>
      <c r="P29" s="18"/>
      <c r="Q29" s="18"/>
      <c r="R29" s="34"/>
      <c r="S29" s="9"/>
    </row>
    <row r="30" spans="1:19" ht="12.75">
      <c r="A30" s="11">
        <v>683</v>
      </c>
      <c r="B30" s="2" t="s">
        <v>37</v>
      </c>
      <c r="C30" s="14">
        <f>SUM(C29:C29)</f>
        <v>0</v>
      </c>
      <c r="D30" s="14">
        <f aca="true" t="shared" si="8" ref="D30:S30">SUM(D29:D29)</f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1">
        <v>683</v>
      </c>
      <c r="M30" s="2" t="s">
        <v>37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  <c r="R30" s="14">
        <f t="shared" si="8"/>
        <v>0</v>
      </c>
      <c r="S30" s="14">
        <f t="shared" si="8"/>
        <v>0</v>
      </c>
    </row>
    <row r="31" spans="1:19" ht="12.75">
      <c r="A31" s="11">
        <v>6</v>
      </c>
      <c r="B31" s="2" t="s">
        <v>3</v>
      </c>
      <c r="C31" s="14">
        <f>C8+C11+C13+C15+C19+C22+C28+C30+C24</f>
        <v>720000</v>
      </c>
      <c r="D31" s="14">
        <f aca="true" t="shared" si="9" ref="D31:S31">D8+D11+D13+D15+D19+D22+D28+D30+D24</f>
        <v>-270000</v>
      </c>
      <c r="E31" s="14">
        <f t="shared" si="9"/>
        <v>450000</v>
      </c>
      <c r="F31" s="14">
        <f t="shared" si="9"/>
        <v>0</v>
      </c>
      <c r="G31" s="14">
        <f t="shared" si="9"/>
        <v>10500</v>
      </c>
      <c r="H31" s="54">
        <f t="shared" si="9"/>
        <v>10500</v>
      </c>
      <c r="I31" s="14">
        <f t="shared" si="9"/>
        <v>949</v>
      </c>
      <c r="J31" s="14">
        <f t="shared" si="9"/>
        <v>0</v>
      </c>
      <c r="K31" s="14">
        <f t="shared" si="9"/>
        <v>949</v>
      </c>
      <c r="L31" s="11">
        <v>6</v>
      </c>
      <c r="M31" s="2" t="s">
        <v>3</v>
      </c>
      <c r="N31" s="14">
        <f t="shared" si="9"/>
        <v>7300</v>
      </c>
      <c r="O31" s="14">
        <f t="shared" si="9"/>
        <v>0</v>
      </c>
      <c r="P31" s="14">
        <f t="shared" si="9"/>
        <v>7300</v>
      </c>
      <c r="Q31" s="14">
        <f t="shared" si="9"/>
        <v>4248</v>
      </c>
      <c r="R31" s="14">
        <f t="shared" si="9"/>
        <v>27000</v>
      </c>
      <c r="S31" s="14">
        <f t="shared" si="9"/>
        <v>31248</v>
      </c>
    </row>
    <row r="32" spans="1:19" ht="12.75">
      <c r="A32" s="11"/>
      <c r="B32" s="12"/>
      <c r="C32" s="5"/>
      <c r="D32" s="18"/>
      <c r="E32" s="18"/>
      <c r="F32" s="18"/>
      <c r="G32" s="18"/>
      <c r="H32" s="18"/>
      <c r="I32" s="18"/>
      <c r="J32" s="18"/>
      <c r="K32" s="18"/>
      <c r="L32" s="11"/>
      <c r="M32" s="12"/>
      <c r="N32" s="18"/>
      <c r="O32" s="18"/>
      <c r="P32" s="18"/>
      <c r="Q32" s="18"/>
      <c r="R32" s="34"/>
      <c r="S32" s="34"/>
    </row>
    <row r="33" spans="1:19" ht="12.75">
      <c r="A33" s="11"/>
      <c r="B33" s="17" t="s">
        <v>24</v>
      </c>
      <c r="C33" s="14">
        <f>C31</f>
        <v>720000</v>
      </c>
      <c r="D33" s="14">
        <f aca="true" t="shared" si="10" ref="D33:S33">D31</f>
        <v>-270000</v>
      </c>
      <c r="E33" s="14">
        <f t="shared" si="10"/>
        <v>450000</v>
      </c>
      <c r="F33" s="14">
        <f t="shared" si="10"/>
        <v>0</v>
      </c>
      <c r="G33" s="14">
        <f t="shared" si="10"/>
        <v>10500</v>
      </c>
      <c r="H33" s="54">
        <f t="shared" si="10"/>
        <v>10500</v>
      </c>
      <c r="I33" s="14">
        <f t="shared" si="10"/>
        <v>949</v>
      </c>
      <c r="J33" s="14">
        <f t="shared" si="10"/>
        <v>0</v>
      </c>
      <c r="K33" s="14">
        <f t="shared" si="10"/>
        <v>949</v>
      </c>
      <c r="L33" s="11"/>
      <c r="M33" s="17" t="s">
        <v>24</v>
      </c>
      <c r="N33" s="14">
        <f t="shared" si="10"/>
        <v>7300</v>
      </c>
      <c r="O33" s="14">
        <f t="shared" si="10"/>
        <v>0</v>
      </c>
      <c r="P33" s="14">
        <f t="shared" si="10"/>
        <v>7300</v>
      </c>
      <c r="Q33" s="14">
        <f t="shared" si="10"/>
        <v>4248</v>
      </c>
      <c r="R33" s="14">
        <f t="shared" si="10"/>
        <v>27000</v>
      </c>
      <c r="S33" s="14">
        <f t="shared" si="10"/>
        <v>31248</v>
      </c>
    </row>
    <row r="34" spans="1:19" ht="12.75">
      <c r="A34" s="11"/>
      <c r="B34" s="12"/>
      <c r="C34" s="5"/>
      <c r="D34" s="18"/>
      <c r="E34" s="18"/>
      <c r="F34" s="18"/>
      <c r="G34" s="18"/>
      <c r="H34" s="18"/>
      <c r="I34" s="18"/>
      <c r="J34" s="18"/>
      <c r="K34" s="18"/>
      <c r="L34" s="11"/>
      <c r="M34" s="12"/>
      <c r="N34" s="18"/>
      <c r="O34" s="18"/>
      <c r="P34" s="18"/>
      <c r="Q34" s="18"/>
      <c r="R34" s="34"/>
      <c r="S34" s="34"/>
    </row>
    <row r="35" spans="1:17" ht="12.75">
      <c r="A35" s="50"/>
      <c r="B35" s="51"/>
      <c r="C35" s="27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>
      <c r="A36" s="50"/>
      <c r="B36" s="51"/>
      <c r="C36" s="2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12.75">
      <c r="A37" s="50"/>
      <c r="B37" s="51"/>
      <c r="C37" s="2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12.75">
      <c r="A38" s="50"/>
      <c r="B38" s="51"/>
      <c r="C38" s="2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2.75">
      <c r="A39" s="53"/>
      <c r="B39" s="23"/>
      <c r="C39" s="27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3.5" thickBot="1">
      <c r="A40" s="104" t="s">
        <v>4</v>
      </c>
      <c r="B40" s="105"/>
      <c r="C40" s="27"/>
      <c r="D40" s="52"/>
      <c r="E40" s="52"/>
      <c r="F40" s="52"/>
      <c r="G40" s="52"/>
      <c r="H40" s="52"/>
      <c r="I40" s="52"/>
      <c r="J40" s="52"/>
      <c r="K40" s="52"/>
      <c r="L40" s="104" t="s">
        <v>4</v>
      </c>
      <c r="M40" s="105"/>
      <c r="N40" s="52"/>
      <c r="O40" s="52"/>
      <c r="P40" s="52"/>
      <c r="Q40" s="52"/>
    </row>
    <row r="41" spans="1:19" ht="13.5" thickBot="1">
      <c r="A41" s="28" t="s">
        <v>61</v>
      </c>
      <c r="B41" s="29"/>
      <c r="C41" s="63"/>
      <c r="D41" s="59">
        <v>122</v>
      </c>
      <c r="E41" s="65"/>
      <c r="F41" s="58"/>
      <c r="G41" s="59">
        <v>11</v>
      </c>
      <c r="H41" s="60"/>
      <c r="I41" s="59"/>
      <c r="J41" s="59">
        <v>41</v>
      </c>
      <c r="K41" s="60"/>
      <c r="L41" s="28" t="s">
        <v>61</v>
      </c>
      <c r="M41" s="29"/>
      <c r="N41" s="58"/>
      <c r="O41" s="59">
        <v>4602</v>
      </c>
      <c r="P41" s="59"/>
      <c r="Q41" s="58"/>
      <c r="R41" s="68">
        <v>15</v>
      </c>
      <c r="S41" s="64"/>
    </row>
    <row r="42" spans="1:19" ht="13.5">
      <c r="A42" s="11" t="s">
        <v>0</v>
      </c>
      <c r="B42" s="15" t="s">
        <v>1</v>
      </c>
      <c r="C42" s="30" t="s">
        <v>18</v>
      </c>
      <c r="D42" s="62" t="s">
        <v>62</v>
      </c>
      <c r="E42" s="57" t="s">
        <v>18</v>
      </c>
      <c r="F42" s="57" t="s">
        <v>18</v>
      </c>
      <c r="G42" s="61" t="s">
        <v>62</v>
      </c>
      <c r="H42" s="57" t="s">
        <v>18</v>
      </c>
      <c r="I42" s="31" t="s">
        <v>18</v>
      </c>
      <c r="J42" s="61" t="s">
        <v>62</v>
      </c>
      <c r="K42" s="57" t="s">
        <v>18</v>
      </c>
      <c r="L42" s="11" t="s">
        <v>0</v>
      </c>
      <c r="M42" s="15" t="s">
        <v>1</v>
      </c>
      <c r="N42" s="57" t="s">
        <v>18</v>
      </c>
      <c r="O42" s="61" t="s">
        <v>62</v>
      </c>
      <c r="P42" s="57" t="s">
        <v>18</v>
      </c>
      <c r="Q42" s="57" t="s">
        <v>18</v>
      </c>
      <c r="R42" s="61" t="s">
        <v>62</v>
      </c>
      <c r="S42" s="57" t="s">
        <v>18</v>
      </c>
    </row>
    <row r="43" spans="1:19" ht="13.5">
      <c r="A43" s="11">
        <v>311</v>
      </c>
      <c r="B43" s="13" t="s">
        <v>5</v>
      </c>
      <c r="C43" s="21"/>
      <c r="D43" s="18"/>
      <c r="E43" s="18"/>
      <c r="F43" s="18"/>
      <c r="G43" s="18"/>
      <c r="H43" s="18">
        <f>F43+G43</f>
        <v>0</v>
      </c>
      <c r="I43" s="18"/>
      <c r="J43" s="18"/>
      <c r="K43" s="18">
        <f>I43+J43</f>
        <v>0</v>
      </c>
      <c r="L43" s="11">
        <v>311</v>
      </c>
      <c r="M43" s="13" t="s">
        <v>5</v>
      </c>
      <c r="N43" s="18"/>
      <c r="O43" s="18"/>
      <c r="P43" s="18"/>
      <c r="Q43" s="18"/>
      <c r="R43" s="18"/>
      <c r="S43" s="67">
        <f aca="true" t="shared" si="11" ref="S43:S48">Q43+R43</f>
        <v>0</v>
      </c>
    </row>
    <row r="44" spans="1:19" ht="13.5">
      <c r="A44" s="11">
        <v>312</v>
      </c>
      <c r="B44" s="13" t="s">
        <v>6</v>
      </c>
      <c r="C44" s="21"/>
      <c r="D44" s="18"/>
      <c r="E44" s="18"/>
      <c r="F44" s="18"/>
      <c r="G44" s="18"/>
      <c r="H44" s="18">
        <f>F44+G44</f>
        <v>0</v>
      </c>
      <c r="I44" s="18"/>
      <c r="J44" s="18"/>
      <c r="K44" s="18">
        <f>I44+J44</f>
        <v>0</v>
      </c>
      <c r="L44" s="11">
        <v>312</v>
      </c>
      <c r="M44" s="13" t="s">
        <v>6</v>
      </c>
      <c r="N44" s="18"/>
      <c r="O44" s="18"/>
      <c r="P44" s="18"/>
      <c r="Q44" s="18"/>
      <c r="R44" s="18"/>
      <c r="S44" s="67">
        <f t="shared" si="11"/>
        <v>0</v>
      </c>
    </row>
    <row r="45" spans="1:19" ht="13.5">
      <c r="A45" s="11">
        <v>313</v>
      </c>
      <c r="B45" s="13" t="s">
        <v>7</v>
      </c>
      <c r="C45" s="21"/>
      <c r="D45" s="18"/>
      <c r="E45" s="18"/>
      <c r="F45" s="18"/>
      <c r="G45" s="18"/>
      <c r="H45" s="18">
        <f>F45+G45</f>
        <v>0</v>
      </c>
      <c r="I45" s="18"/>
      <c r="J45" s="18"/>
      <c r="K45" s="18">
        <f>I45+J45</f>
        <v>0</v>
      </c>
      <c r="L45" s="11">
        <v>313</v>
      </c>
      <c r="M45" s="13" t="s">
        <v>7</v>
      </c>
      <c r="N45" s="18"/>
      <c r="O45" s="18"/>
      <c r="P45" s="18"/>
      <c r="Q45" s="18"/>
      <c r="R45" s="34"/>
      <c r="S45" s="67">
        <f t="shared" si="11"/>
        <v>0</v>
      </c>
    </row>
    <row r="46" spans="1:19" ht="13.5">
      <c r="A46" s="11">
        <v>321</v>
      </c>
      <c r="B46" s="13" t="s">
        <v>60</v>
      </c>
      <c r="C46" s="21">
        <v>183000</v>
      </c>
      <c r="D46" s="18">
        <v>-70000</v>
      </c>
      <c r="E46" s="18">
        <f aca="true" t="shared" si="12" ref="E46:E51">C46+D46</f>
        <v>113000</v>
      </c>
      <c r="F46" s="18"/>
      <c r="G46" s="18"/>
      <c r="H46" s="18">
        <f>F46+G46</f>
        <v>0</v>
      </c>
      <c r="I46" s="18"/>
      <c r="J46" s="18"/>
      <c r="K46" s="18">
        <f>I46+J46</f>
        <v>0</v>
      </c>
      <c r="L46" s="11">
        <v>321</v>
      </c>
      <c r="M46" s="13" t="s">
        <v>60</v>
      </c>
      <c r="N46" s="18"/>
      <c r="O46" s="18"/>
      <c r="P46" s="18"/>
      <c r="Q46" s="18"/>
      <c r="R46" s="34"/>
      <c r="S46" s="67">
        <f t="shared" si="11"/>
        <v>0</v>
      </c>
    </row>
    <row r="47" spans="1:19" ht="13.5">
      <c r="A47" s="11">
        <v>322</v>
      </c>
      <c r="B47" s="13" t="s">
        <v>58</v>
      </c>
      <c r="C47" s="21">
        <v>252000</v>
      </c>
      <c r="D47" s="18">
        <v>-70000</v>
      </c>
      <c r="E47" s="18">
        <f t="shared" si="12"/>
        <v>182000</v>
      </c>
      <c r="F47" s="18"/>
      <c r="G47" s="18"/>
      <c r="H47" s="84">
        <f>F47+G47</f>
        <v>0</v>
      </c>
      <c r="I47" s="18">
        <v>949</v>
      </c>
      <c r="J47" s="18"/>
      <c r="K47" s="18">
        <f>I47+J47</f>
        <v>949</v>
      </c>
      <c r="L47" s="11">
        <v>322</v>
      </c>
      <c r="M47" s="13" t="s">
        <v>58</v>
      </c>
      <c r="N47" s="18">
        <v>7300</v>
      </c>
      <c r="O47" s="18"/>
      <c r="P47" s="18">
        <f>N47+O47</f>
        <v>7300</v>
      </c>
      <c r="Q47" s="18">
        <v>4248</v>
      </c>
      <c r="R47" s="18"/>
      <c r="S47" s="67">
        <f t="shared" si="11"/>
        <v>4248</v>
      </c>
    </row>
    <row r="48" spans="1:19" ht="13.5">
      <c r="A48" s="11">
        <v>323</v>
      </c>
      <c r="B48" s="13" t="s">
        <v>8</v>
      </c>
      <c r="C48" s="14">
        <v>240000</v>
      </c>
      <c r="D48" s="18">
        <v>-115000</v>
      </c>
      <c r="E48" s="18">
        <f t="shared" si="12"/>
        <v>125000</v>
      </c>
      <c r="F48" s="18"/>
      <c r="G48" s="18"/>
      <c r="H48" s="84"/>
      <c r="I48" s="18"/>
      <c r="J48" s="18"/>
      <c r="K48" s="18"/>
      <c r="L48" s="11">
        <v>323</v>
      </c>
      <c r="M48" s="13" t="s">
        <v>8</v>
      </c>
      <c r="N48" s="18"/>
      <c r="O48" s="18"/>
      <c r="P48" s="18"/>
      <c r="Q48" s="18"/>
      <c r="R48" s="18">
        <v>27000</v>
      </c>
      <c r="S48" s="67">
        <f t="shared" si="11"/>
        <v>27000</v>
      </c>
    </row>
    <row r="49" spans="1:19" ht="13.5">
      <c r="A49" s="11">
        <v>324</v>
      </c>
      <c r="B49" s="13" t="s">
        <v>59</v>
      </c>
      <c r="C49" s="14">
        <v>1000</v>
      </c>
      <c r="D49" s="18"/>
      <c r="E49" s="18">
        <f t="shared" si="12"/>
        <v>1000</v>
      </c>
      <c r="F49" s="18"/>
      <c r="G49" s="18"/>
      <c r="H49" s="84"/>
      <c r="I49" s="18"/>
      <c r="J49" s="18"/>
      <c r="K49" s="18"/>
      <c r="L49" s="11">
        <v>324</v>
      </c>
      <c r="M49" s="13" t="s">
        <v>59</v>
      </c>
      <c r="N49" s="18"/>
      <c r="O49" s="18"/>
      <c r="P49" s="18"/>
      <c r="Q49" s="18"/>
      <c r="R49" s="34"/>
      <c r="S49" s="11"/>
    </row>
    <row r="50" spans="1:19" ht="13.5">
      <c r="A50" s="11">
        <v>329</v>
      </c>
      <c r="B50" s="13" t="s">
        <v>9</v>
      </c>
      <c r="C50" s="14">
        <v>19000</v>
      </c>
      <c r="D50" s="18">
        <v>-5000</v>
      </c>
      <c r="E50" s="18">
        <f t="shared" si="12"/>
        <v>14000</v>
      </c>
      <c r="F50" s="18"/>
      <c r="G50" s="18"/>
      <c r="H50" s="84"/>
      <c r="I50" s="18"/>
      <c r="J50" s="18"/>
      <c r="K50" s="18"/>
      <c r="L50" s="11">
        <v>329</v>
      </c>
      <c r="M50" s="13" t="s">
        <v>9</v>
      </c>
      <c r="N50" s="18"/>
      <c r="O50" s="18"/>
      <c r="P50" s="18"/>
      <c r="Q50" s="18"/>
      <c r="R50" s="34"/>
      <c r="S50" s="11"/>
    </row>
    <row r="51" spans="1:19" ht="13.5">
      <c r="A51" s="11">
        <v>343</v>
      </c>
      <c r="B51" s="13" t="s">
        <v>10</v>
      </c>
      <c r="C51" s="14">
        <v>5000</v>
      </c>
      <c r="D51" s="18"/>
      <c r="E51" s="18">
        <f t="shared" si="12"/>
        <v>5000</v>
      </c>
      <c r="F51" s="18"/>
      <c r="G51" s="18"/>
      <c r="H51" s="84"/>
      <c r="I51" s="18"/>
      <c r="J51" s="18"/>
      <c r="K51" s="18"/>
      <c r="L51" s="11">
        <v>343</v>
      </c>
      <c r="M51" s="13" t="s">
        <v>10</v>
      </c>
      <c r="N51" s="18"/>
      <c r="O51" s="18"/>
      <c r="P51" s="18"/>
      <c r="Q51" s="18"/>
      <c r="R51" s="34"/>
      <c r="S51" s="11"/>
    </row>
    <row r="52" spans="1:19" ht="13.5">
      <c r="A52" s="11">
        <v>372</v>
      </c>
      <c r="B52" s="13" t="s">
        <v>99</v>
      </c>
      <c r="C52" s="14"/>
      <c r="D52" s="18"/>
      <c r="E52" s="18"/>
      <c r="F52" s="18"/>
      <c r="G52" s="18"/>
      <c r="H52" s="84">
        <f>F52+G52</f>
        <v>0</v>
      </c>
      <c r="I52" s="18"/>
      <c r="J52" s="18"/>
      <c r="K52" s="18"/>
      <c r="L52" s="11">
        <v>372</v>
      </c>
      <c r="M52" s="13" t="s">
        <v>99</v>
      </c>
      <c r="N52" s="18"/>
      <c r="O52" s="18"/>
      <c r="P52" s="18"/>
      <c r="Q52" s="18"/>
      <c r="R52" s="34"/>
      <c r="S52" s="11"/>
    </row>
    <row r="53" spans="1:19" ht="13.5">
      <c r="A53" s="11">
        <v>3</v>
      </c>
      <c r="B53" s="13" t="s">
        <v>11</v>
      </c>
      <c r="C53" s="14">
        <f>C43+C44+C45+C46+C47+C48+C49+C50+C51</f>
        <v>700000</v>
      </c>
      <c r="D53" s="14">
        <f aca="true" t="shared" si="13" ref="D53:S53">D43+D44+D45+D46+D47+D48+D49+D50+D51</f>
        <v>-260000</v>
      </c>
      <c r="E53" s="14">
        <f t="shared" si="13"/>
        <v>440000</v>
      </c>
      <c r="F53" s="14">
        <f t="shared" si="13"/>
        <v>0</v>
      </c>
      <c r="G53" s="14">
        <f>G43+G44+G45+G46+G47+G48+G49+G50+G51+G52</f>
        <v>0</v>
      </c>
      <c r="H53" s="54">
        <f>H43+H44+H45+H46+H47+H48+H49+H50+H51+H52</f>
        <v>0</v>
      </c>
      <c r="I53" s="14">
        <f>I43+I44+I45+I46+I47+I48+I49+I50+I51+I52</f>
        <v>949</v>
      </c>
      <c r="J53" s="14">
        <f t="shared" si="13"/>
        <v>0</v>
      </c>
      <c r="K53" s="14">
        <f t="shared" si="13"/>
        <v>949</v>
      </c>
      <c r="L53" s="11">
        <v>3</v>
      </c>
      <c r="M53" s="13" t="s">
        <v>11</v>
      </c>
      <c r="N53" s="14">
        <f t="shared" si="13"/>
        <v>7300</v>
      </c>
      <c r="O53" s="14">
        <f t="shared" si="13"/>
        <v>0</v>
      </c>
      <c r="P53" s="14">
        <f t="shared" si="13"/>
        <v>7300</v>
      </c>
      <c r="Q53" s="14">
        <f t="shared" si="13"/>
        <v>4248</v>
      </c>
      <c r="R53" s="14">
        <f t="shared" si="13"/>
        <v>27000</v>
      </c>
      <c r="S53" s="14">
        <f t="shared" si="13"/>
        <v>31248</v>
      </c>
    </row>
    <row r="54" spans="1:19" ht="13.5">
      <c r="A54" s="11"/>
      <c r="B54" s="13"/>
      <c r="C54" s="14"/>
      <c r="D54" s="18"/>
      <c r="E54" s="18"/>
      <c r="F54" s="18"/>
      <c r="G54" s="18"/>
      <c r="H54" s="18"/>
      <c r="I54" s="18"/>
      <c r="J54" s="18"/>
      <c r="K54" s="18"/>
      <c r="L54" s="11"/>
      <c r="M54" s="13"/>
      <c r="N54" s="18"/>
      <c r="O54" s="18"/>
      <c r="P54" s="18"/>
      <c r="Q54" s="18"/>
      <c r="R54" s="34"/>
      <c r="S54" s="11"/>
    </row>
    <row r="55" spans="1:19" ht="12.75">
      <c r="A55" s="11">
        <v>421</v>
      </c>
      <c r="B55" s="12" t="s">
        <v>12</v>
      </c>
      <c r="C55" s="14"/>
      <c r="D55" s="18"/>
      <c r="E55" s="18"/>
      <c r="F55" s="18"/>
      <c r="G55" s="18"/>
      <c r="H55" s="18"/>
      <c r="I55" s="18"/>
      <c r="J55" s="18"/>
      <c r="K55" s="18"/>
      <c r="L55" s="11">
        <v>421</v>
      </c>
      <c r="M55" s="12" t="s">
        <v>12</v>
      </c>
      <c r="N55" s="18"/>
      <c r="O55" s="18"/>
      <c r="P55" s="18"/>
      <c r="Q55" s="18"/>
      <c r="R55" s="34"/>
      <c r="S55" s="11"/>
    </row>
    <row r="56" spans="1:19" ht="13.5">
      <c r="A56" s="11">
        <v>422</v>
      </c>
      <c r="B56" s="13" t="s">
        <v>13</v>
      </c>
      <c r="C56" s="14">
        <v>20000</v>
      </c>
      <c r="D56" s="18">
        <v>-10000</v>
      </c>
      <c r="E56" s="18">
        <f>C56+D56</f>
        <v>10000</v>
      </c>
      <c r="F56" s="18"/>
      <c r="G56" s="18">
        <v>10500</v>
      </c>
      <c r="H56" s="84">
        <f>F56+G56</f>
        <v>10500</v>
      </c>
      <c r="I56" s="18"/>
      <c r="J56" s="18"/>
      <c r="K56" s="18"/>
      <c r="L56" s="11">
        <v>422</v>
      </c>
      <c r="M56" s="13" t="s">
        <v>13</v>
      </c>
      <c r="N56" s="18"/>
      <c r="O56" s="18"/>
      <c r="P56" s="18"/>
      <c r="Q56" s="18"/>
      <c r="R56" s="34"/>
      <c r="S56" s="11"/>
    </row>
    <row r="57" spans="1:19" ht="13.5">
      <c r="A57" s="11">
        <v>424</v>
      </c>
      <c r="B57" s="13" t="s">
        <v>14</v>
      </c>
      <c r="C57" s="14"/>
      <c r="D57" s="18"/>
      <c r="E57" s="18"/>
      <c r="F57" s="18"/>
      <c r="G57" s="18"/>
      <c r="H57" s="18"/>
      <c r="I57" s="18"/>
      <c r="J57" s="18"/>
      <c r="K57" s="18"/>
      <c r="L57" s="11">
        <v>424</v>
      </c>
      <c r="M57" s="13" t="s">
        <v>14</v>
      </c>
      <c r="N57" s="18"/>
      <c r="O57" s="18"/>
      <c r="P57" s="18"/>
      <c r="Q57" s="18"/>
      <c r="R57" s="34"/>
      <c r="S57" s="11"/>
    </row>
    <row r="58" spans="1:19" ht="13.5">
      <c r="A58" s="11">
        <v>4</v>
      </c>
      <c r="B58" s="13" t="s">
        <v>15</v>
      </c>
      <c r="C58" s="14">
        <f>SUM(C55+C56+C57)</f>
        <v>20000</v>
      </c>
      <c r="D58" s="14">
        <f aca="true" t="shared" si="14" ref="D58:S58">SUM(D55+D56+D57)</f>
        <v>-10000</v>
      </c>
      <c r="E58" s="14">
        <f t="shared" si="14"/>
        <v>10000</v>
      </c>
      <c r="F58" s="14">
        <f t="shared" si="14"/>
        <v>0</v>
      </c>
      <c r="G58" s="14">
        <f t="shared" si="14"/>
        <v>10500</v>
      </c>
      <c r="H58" s="54">
        <f t="shared" si="14"/>
        <v>10500</v>
      </c>
      <c r="I58" s="14">
        <f t="shared" si="14"/>
        <v>0</v>
      </c>
      <c r="J58" s="14">
        <f t="shared" si="14"/>
        <v>0</v>
      </c>
      <c r="K58" s="14">
        <f t="shared" si="14"/>
        <v>0</v>
      </c>
      <c r="L58" s="11">
        <v>4</v>
      </c>
      <c r="M58" s="13" t="s">
        <v>15</v>
      </c>
      <c r="N58" s="14">
        <f t="shared" si="14"/>
        <v>0</v>
      </c>
      <c r="O58" s="14">
        <f t="shared" si="14"/>
        <v>0</v>
      </c>
      <c r="P58" s="14">
        <f t="shared" si="14"/>
        <v>0</v>
      </c>
      <c r="Q58" s="14">
        <f t="shared" si="14"/>
        <v>0</v>
      </c>
      <c r="R58" s="14">
        <f t="shared" si="14"/>
        <v>0</v>
      </c>
      <c r="S58" s="14">
        <f t="shared" si="14"/>
        <v>0</v>
      </c>
    </row>
    <row r="59" spans="1:19" ht="12.75">
      <c r="A59" s="9"/>
      <c r="B59" s="10"/>
      <c r="C59" s="5"/>
      <c r="D59" s="18"/>
      <c r="E59" s="18"/>
      <c r="F59" s="18"/>
      <c r="G59" s="18"/>
      <c r="H59" s="18"/>
      <c r="I59" s="18"/>
      <c r="J59" s="18"/>
      <c r="K59" s="18"/>
      <c r="L59" s="9"/>
      <c r="M59" s="10"/>
      <c r="N59" s="18"/>
      <c r="O59" s="18"/>
      <c r="P59" s="18"/>
      <c r="Q59" s="18"/>
      <c r="R59" s="34"/>
      <c r="S59" s="34"/>
    </row>
    <row r="60" spans="1:19" ht="13.5">
      <c r="A60" s="11"/>
      <c r="B60" s="13" t="s">
        <v>20</v>
      </c>
      <c r="C60" s="14">
        <f>SUM(C58+C53)</f>
        <v>720000</v>
      </c>
      <c r="D60" s="14">
        <f aca="true" t="shared" si="15" ref="D60:S60">SUM(D58+D53)</f>
        <v>-270000</v>
      </c>
      <c r="E60" s="14">
        <f t="shared" si="15"/>
        <v>450000</v>
      </c>
      <c r="F60" s="14">
        <f t="shared" si="15"/>
        <v>0</v>
      </c>
      <c r="G60" s="96">
        <f t="shared" si="15"/>
        <v>10500</v>
      </c>
      <c r="H60" s="54">
        <f t="shared" si="15"/>
        <v>10500</v>
      </c>
      <c r="I60" s="14">
        <f t="shared" si="15"/>
        <v>949</v>
      </c>
      <c r="J60" s="14">
        <f t="shared" si="15"/>
        <v>0</v>
      </c>
      <c r="K60" s="14">
        <f t="shared" si="15"/>
        <v>949</v>
      </c>
      <c r="L60" s="11"/>
      <c r="M60" s="13" t="s">
        <v>20</v>
      </c>
      <c r="N60" s="14">
        <f t="shared" si="15"/>
        <v>7300</v>
      </c>
      <c r="O60" s="14">
        <f t="shared" si="15"/>
        <v>0</v>
      </c>
      <c r="P60" s="14">
        <f t="shared" si="15"/>
        <v>7300</v>
      </c>
      <c r="Q60" s="14">
        <f t="shared" si="15"/>
        <v>4248</v>
      </c>
      <c r="R60" s="96">
        <f t="shared" si="15"/>
        <v>27000</v>
      </c>
      <c r="S60" s="14">
        <f t="shared" si="15"/>
        <v>31248</v>
      </c>
    </row>
    <row r="61" spans="1:19" ht="12.75">
      <c r="A61" s="9"/>
      <c r="B61" s="10"/>
      <c r="C61" s="5"/>
      <c r="D61" s="18"/>
      <c r="E61" s="18"/>
      <c r="F61" s="18"/>
      <c r="G61" s="18"/>
      <c r="H61" s="18"/>
      <c r="I61" s="18"/>
      <c r="J61" s="18"/>
      <c r="K61" s="18"/>
      <c r="L61" s="9"/>
      <c r="M61" s="10"/>
      <c r="N61" s="18"/>
      <c r="O61" s="18"/>
      <c r="P61" s="18"/>
      <c r="Q61" s="18"/>
      <c r="R61" s="34"/>
      <c r="S61" s="34"/>
    </row>
    <row r="62" spans="1:19" ht="12.75">
      <c r="A62" s="9"/>
      <c r="B62" s="10"/>
      <c r="C62" s="5"/>
      <c r="D62" s="18"/>
      <c r="E62" s="18"/>
      <c r="F62" s="18"/>
      <c r="G62" s="18"/>
      <c r="H62" s="18"/>
      <c r="I62" s="18"/>
      <c r="J62" s="18"/>
      <c r="K62" s="18"/>
      <c r="L62" s="9"/>
      <c r="M62" s="10"/>
      <c r="N62" s="18"/>
      <c r="O62" s="18"/>
      <c r="P62" s="18"/>
      <c r="Q62" s="18"/>
      <c r="R62" s="34"/>
      <c r="S62" s="34"/>
    </row>
    <row r="63" spans="1:19" ht="13.5">
      <c r="A63" s="11"/>
      <c r="B63" s="15"/>
      <c r="C63" s="16"/>
      <c r="D63" s="18"/>
      <c r="E63" s="18"/>
      <c r="F63" s="18"/>
      <c r="G63" s="18"/>
      <c r="H63" s="18"/>
      <c r="I63" s="18"/>
      <c r="J63" s="18"/>
      <c r="K63" s="18"/>
      <c r="L63" s="11"/>
      <c r="M63" s="15"/>
      <c r="N63" s="18"/>
      <c r="O63" s="18"/>
      <c r="P63" s="18"/>
      <c r="Q63" s="18"/>
      <c r="R63" s="34"/>
      <c r="S63" s="34"/>
    </row>
    <row r="64" spans="1:19" ht="12.75">
      <c r="A64" s="9"/>
      <c r="B64" s="10"/>
      <c r="C64" s="5"/>
      <c r="D64" s="18"/>
      <c r="E64" s="18"/>
      <c r="F64" s="18"/>
      <c r="G64" s="18"/>
      <c r="H64" s="18"/>
      <c r="I64" s="18"/>
      <c r="J64" s="18"/>
      <c r="K64" s="18"/>
      <c r="L64" s="9"/>
      <c r="M64" s="10"/>
      <c r="N64" s="18"/>
      <c r="O64" s="18"/>
      <c r="P64" s="18"/>
      <c r="Q64" s="18"/>
      <c r="R64" s="34"/>
      <c r="S64" s="34"/>
    </row>
    <row r="65" spans="1:19" ht="13.5">
      <c r="A65" s="11"/>
      <c r="B65" s="13" t="s">
        <v>16</v>
      </c>
      <c r="C65" s="14">
        <f>C31</f>
        <v>720000</v>
      </c>
      <c r="D65" s="14">
        <f aca="true" t="shared" si="16" ref="D65:S65">D31</f>
        <v>-270000</v>
      </c>
      <c r="E65" s="14">
        <f t="shared" si="16"/>
        <v>450000</v>
      </c>
      <c r="F65" s="14">
        <f t="shared" si="16"/>
        <v>0</v>
      </c>
      <c r="G65" s="14">
        <f t="shared" si="16"/>
        <v>10500</v>
      </c>
      <c r="H65" s="54">
        <f t="shared" si="16"/>
        <v>10500</v>
      </c>
      <c r="I65" s="14">
        <f t="shared" si="16"/>
        <v>949</v>
      </c>
      <c r="J65" s="14">
        <f t="shared" si="16"/>
        <v>0</v>
      </c>
      <c r="K65" s="14">
        <f t="shared" si="16"/>
        <v>949</v>
      </c>
      <c r="L65" s="11"/>
      <c r="M65" s="13" t="s">
        <v>16</v>
      </c>
      <c r="N65" s="14">
        <f t="shared" si="16"/>
        <v>7300</v>
      </c>
      <c r="O65" s="14">
        <f t="shared" si="16"/>
        <v>0</v>
      </c>
      <c r="P65" s="14">
        <f t="shared" si="16"/>
        <v>7300</v>
      </c>
      <c r="Q65" s="14">
        <f t="shared" si="16"/>
        <v>4248</v>
      </c>
      <c r="R65" s="14">
        <f t="shared" si="16"/>
        <v>27000</v>
      </c>
      <c r="S65" s="14">
        <f t="shared" si="16"/>
        <v>31248</v>
      </c>
    </row>
    <row r="66" spans="1:19" ht="13.5">
      <c r="A66" s="11"/>
      <c r="B66" s="13" t="s">
        <v>4</v>
      </c>
      <c r="C66" s="14">
        <f>C60</f>
        <v>720000</v>
      </c>
      <c r="D66" s="14">
        <f aca="true" t="shared" si="17" ref="D66:S66">D60</f>
        <v>-270000</v>
      </c>
      <c r="E66" s="14">
        <f t="shared" si="17"/>
        <v>450000</v>
      </c>
      <c r="F66" s="14">
        <f t="shared" si="17"/>
        <v>0</v>
      </c>
      <c r="G66" s="14">
        <f t="shared" si="17"/>
        <v>10500</v>
      </c>
      <c r="H66" s="54">
        <f t="shared" si="17"/>
        <v>10500</v>
      </c>
      <c r="I66" s="14">
        <f t="shared" si="17"/>
        <v>949</v>
      </c>
      <c r="J66" s="14">
        <f t="shared" si="17"/>
        <v>0</v>
      </c>
      <c r="K66" s="14">
        <f t="shared" si="17"/>
        <v>949</v>
      </c>
      <c r="L66" s="11"/>
      <c r="M66" s="13" t="s">
        <v>4</v>
      </c>
      <c r="N66" s="14">
        <f t="shared" si="17"/>
        <v>7300</v>
      </c>
      <c r="O66" s="14">
        <f t="shared" si="17"/>
        <v>0</v>
      </c>
      <c r="P66" s="14">
        <f t="shared" si="17"/>
        <v>7300</v>
      </c>
      <c r="Q66" s="14">
        <f t="shared" si="17"/>
        <v>4248</v>
      </c>
      <c r="R66" s="14">
        <f t="shared" si="17"/>
        <v>27000</v>
      </c>
      <c r="S66" s="14">
        <f t="shared" si="17"/>
        <v>31248</v>
      </c>
    </row>
    <row r="67" spans="1:19" ht="13.5">
      <c r="A67" s="11"/>
      <c r="B67" s="13" t="s">
        <v>17</v>
      </c>
      <c r="C67" s="14">
        <f>C65-C66</f>
        <v>0</v>
      </c>
      <c r="D67" s="96">
        <f aca="true" t="shared" si="18" ref="D67:S67">D65-D66</f>
        <v>0</v>
      </c>
      <c r="E67" s="14">
        <f t="shared" si="18"/>
        <v>0</v>
      </c>
      <c r="F67" s="14">
        <f t="shared" si="18"/>
        <v>0</v>
      </c>
      <c r="G67" s="96">
        <f t="shared" si="18"/>
        <v>0</v>
      </c>
      <c r="H67" s="54">
        <f t="shared" si="18"/>
        <v>0</v>
      </c>
      <c r="I67" s="14">
        <f t="shared" si="18"/>
        <v>0</v>
      </c>
      <c r="J67" s="14">
        <f t="shared" si="18"/>
        <v>0</v>
      </c>
      <c r="K67" s="14">
        <f t="shared" si="18"/>
        <v>0</v>
      </c>
      <c r="L67" s="11"/>
      <c r="M67" s="13" t="s">
        <v>17</v>
      </c>
      <c r="N67" s="14">
        <f t="shared" si="18"/>
        <v>0</v>
      </c>
      <c r="O67" s="14">
        <f t="shared" si="18"/>
        <v>0</v>
      </c>
      <c r="P67" s="14">
        <f t="shared" si="18"/>
        <v>0</v>
      </c>
      <c r="Q67" s="14">
        <f t="shared" si="18"/>
        <v>0</v>
      </c>
      <c r="R67" s="96">
        <f t="shared" si="18"/>
        <v>0</v>
      </c>
      <c r="S67" s="14">
        <f t="shared" si="18"/>
        <v>0</v>
      </c>
    </row>
    <row r="68" spans="1:19" ht="12.75">
      <c r="A68" s="9"/>
      <c r="B68" s="10"/>
      <c r="C68" s="1"/>
      <c r="D68" s="18"/>
      <c r="E68" s="18"/>
      <c r="F68" s="18"/>
      <c r="G68" s="18"/>
      <c r="H68" s="18"/>
      <c r="I68" s="18"/>
      <c r="J68" s="18"/>
      <c r="K68" s="18"/>
      <c r="L68" s="9"/>
      <c r="M68" s="10"/>
      <c r="N68" s="18"/>
      <c r="O68" s="18"/>
      <c r="P68" s="18"/>
      <c r="Q68" s="18"/>
      <c r="R68" s="34"/>
      <c r="S68" s="34"/>
    </row>
    <row r="69" spans="1:19" ht="12.75">
      <c r="A69" s="11">
        <v>6</v>
      </c>
      <c r="B69" s="12" t="s">
        <v>3</v>
      </c>
      <c r="C69" s="14">
        <f>C65</f>
        <v>720000</v>
      </c>
      <c r="D69" s="14">
        <f aca="true" t="shared" si="19" ref="D69:S69">D65</f>
        <v>-270000</v>
      </c>
      <c r="E69" s="14">
        <f t="shared" si="19"/>
        <v>450000</v>
      </c>
      <c r="F69" s="14">
        <f t="shared" si="19"/>
        <v>0</v>
      </c>
      <c r="G69" s="14">
        <f t="shared" si="19"/>
        <v>10500</v>
      </c>
      <c r="H69" s="54">
        <f t="shared" si="19"/>
        <v>10500</v>
      </c>
      <c r="I69" s="14">
        <f t="shared" si="19"/>
        <v>949</v>
      </c>
      <c r="J69" s="14">
        <f t="shared" si="19"/>
        <v>0</v>
      </c>
      <c r="K69" s="14">
        <f t="shared" si="19"/>
        <v>949</v>
      </c>
      <c r="L69" s="11">
        <v>6</v>
      </c>
      <c r="M69" s="12" t="s">
        <v>3</v>
      </c>
      <c r="N69" s="14">
        <f t="shared" si="19"/>
        <v>7300</v>
      </c>
      <c r="O69" s="14">
        <f t="shared" si="19"/>
        <v>0</v>
      </c>
      <c r="P69" s="14">
        <f t="shared" si="19"/>
        <v>7300</v>
      </c>
      <c r="Q69" s="14">
        <f t="shared" si="19"/>
        <v>4248</v>
      </c>
      <c r="R69" s="14">
        <f t="shared" si="19"/>
        <v>27000</v>
      </c>
      <c r="S69" s="14">
        <f t="shared" si="19"/>
        <v>31248</v>
      </c>
    </row>
    <row r="70" spans="1:19" ht="12.75">
      <c r="A70" s="11">
        <v>7</v>
      </c>
      <c r="B70" s="12" t="s">
        <v>42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1">
        <v>7</v>
      </c>
      <c r="M70" s="12" t="s">
        <v>42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</row>
    <row r="71" spans="1:19" ht="12.75">
      <c r="A71" s="11">
        <v>8</v>
      </c>
      <c r="B71" s="12" t="s">
        <v>43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11">
        <v>8</v>
      </c>
      <c r="M71" s="12" t="s">
        <v>43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</row>
    <row r="72" spans="1:19" ht="12.75">
      <c r="A72" s="11">
        <v>9</v>
      </c>
      <c r="B72" s="12" t="s">
        <v>45</v>
      </c>
      <c r="C72" s="2"/>
      <c r="D72" s="18"/>
      <c r="E72" s="18"/>
      <c r="F72" s="18"/>
      <c r="G72" s="18"/>
      <c r="H72" s="18"/>
      <c r="I72" s="18"/>
      <c r="J72" s="18"/>
      <c r="K72" s="18"/>
      <c r="L72" s="11">
        <v>9</v>
      </c>
      <c r="M72" s="12" t="s">
        <v>45</v>
      </c>
      <c r="N72" s="18"/>
      <c r="O72" s="18"/>
      <c r="P72" s="18"/>
      <c r="Q72" s="18"/>
      <c r="R72" s="34"/>
      <c r="S72" s="34"/>
    </row>
    <row r="73" spans="1:19" ht="12.75">
      <c r="A73" s="11"/>
      <c r="B73" s="12" t="s">
        <v>46</v>
      </c>
      <c r="C73" s="14">
        <f>C69+C70+C71+C72</f>
        <v>720000</v>
      </c>
      <c r="D73" s="14">
        <f aca="true" t="shared" si="20" ref="D73:S73">D69+D70+D71+D72</f>
        <v>-270000</v>
      </c>
      <c r="E73" s="14">
        <f t="shared" si="20"/>
        <v>450000</v>
      </c>
      <c r="F73" s="14">
        <f t="shared" si="20"/>
        <v>0</v>
      </c>
      <c r="G73" s="14">
        <f t="shared" si="20"/>
        <v>10500</v>
      </c>
      <c r="H73" s="54">
        <f t="shared" si="20"/>
        <v>10500</v>
      </c>
      <c r="I73" s="14">
        <f t="shared" si="20"/>
        <v>949</v>
      </c>
      <c r="J73" s="14">
        <f t="shared" si="20"/>
        <v>0</v>
      </c>
      <c r="K73" s="14">
        <f t="shared" si="20"/>
        <v>949</v>
      </c>
      <c r="L73" s="11"/>
      <c r="M73" s="12" t="s">
        <v>46</v>
      </c>
      <c r="N73" s="14">
        <f t="shared" si="20"/>
        <v>7300</v>
      </c>
      <c r="O73" s="14">
        <f t="shared" si="20"/>
        <v>0</v>
      </c>
      <c r="P73" s="14">
        <f t="shared" si="20"/>
        <v>7300</v>
      </c>
      <c r="Q73" s="14">
        <f t="shared" si="20"/>
        <v>4248</v>
      </c>
      <c r="R73" s="14">
        <f t="shared" si="20"/>
        <v>27000</v>
      </c>
      <c r="S73" s="14">
        <f t="shared" si="20"/>
        <v>31248</v>
      </c>
    </row>
    <row r="74" spans="1:19" ht="12.75">
      <c r="A74" s="11"/>
      <c r="B74" s="12"/>
      <c r="C74" s="2"/>
      <c r="D74" s="18"/>
      <c r="E74" s="18"/>
      <c r="F74" s="18"/>
      <c r="G74" s="18"/>
      <c r="H74" s="18"/>
      <c r="I74" s="18"/>
      <c r="J74" s="18"/>
      <c r="K74" s="18"/>
      <c r="L74" s="11"/>
      <c r="M74" s="12"/>
      <c r="N74" s="18"/>
      <c r="O74" s="18"/>
      <c r="P74" s="18"/>
      <c r="Q74" s="18"/>
      <c r="R74" s="34"/>
      <c r="S74" s="34"/>
    </row>
    <row r="75" spans="1:19" ht="12.75">
      <c r="A75" s="2"/>
      <c r="B75" s="12"/>
      <c r="C75" s="2"/>
      <c r="D75" s="18"/>
      <c r="E75" s="18"/>
      <c r="F75" s="18"/>
      <c r="G75" s="18"/>
      <c r="H75" s="18"/>
      <c r="I75" s="18"/>
      <c r="J75" s="18"/>
      <c r="K75" s="18"/>
      <c r="L75" s="2"/>
      <c r="M75" s="12"/>
      <c r="N75" s="18"/>
      <c r="O75" s="18"/>
      <c r="P75" s="18"/>
      <c r="Q75" s="18"/>
      <c r="R75" s="34"/>
      <c r="S75" s="34"/>
    </row>
    <row r="76" spans="1:19" ht="12.75">
      <c r="A76" s="11">
        <v>3</v>
      </c>
      <c r="B76" s="12" t="s">
        <v>11</v>
      </c>
      <c r="C76" s="14">
        <f>C53</f>
        <v>700000</v>
      </c>
      <c r="D76" s="14">
        <f aca="true" t="shared" si="21" ref="D76:S76">D53</f>
        <v>-260000</v>
      </c>
      <c r="E76" s="14">
        <f t="shared" si="21"/>
        <v>440000</v>
      </c>
      <c r="F76" s="14">
        <f t="shared" si="21"/>
        <v>0</v>
      </c>
      <c r="G76" s="14">
        <f t="shared" si="21"/>
        <v>0</v>
      </c>
      <c r="H76" s="54">
        <f t="shared" si="21"/>
        <v>0</v>
      </c>
      <c r="I76" s="14">
        <f t="shared" si="21"/>
        <v>949</v>
      </c>
      <c r="J76" s="14">
        <f t="shared" si="21"/>
        <v>0</v>
      </c>
      <c r="K76" s="14">
        <f t="shared" si="21"/>
        <v>949</v>
      </c>
      <c r="L76" s="11">
        <v>3</v>
      </c>
      <c r="M76" s="12" t="s">
        <v>11</v>
      </c>
      <c r="N76" s="14">
        <f t="shared" si="21"/>
        <v>7300</v>
      </c>
      <c r="O76" s="14">
        <f t="shared" si="21"/>
        <v>0</v>
      </c>
      <c r="P76" s="14">
        <f t="shared" si="21"/>
        <v>7300</v>
      </c>
      <c r="Q76" s="14">
        <f t="shared" si="21"/>
        <v>4248</v>
      </c>
      <c r="R76" s="14">
        <f t="shared" si="21"/>
        <v>27000</v>
      </c>
      <c r="S76" s="14">
        <f t="shared" si="21"/>
        <v>31248</v>
      </c>
    </row>
    <row r="77" spans="1:19" ht="12.75">
      <c r="A77" s="11">
        <v>4</v>
      </c>
      <c r="B77" s="12" t="s">
        <v>47</v>
      </c>
      <c r="C77" s="14">
        <f>C58</f>
        <v>20000</v>
      </c>
      <c r="D77" s="14">
        <f aca="true" t="shared" si="22" ref="D77:S77">D58</f>
        <v>-10000</v>
      </c>
      <c r="E77" s="14">
        <f t="shared" si="22"/>
        <v>10000</v>
      </c>
      <c r="F77" s="14">
        <f t="shared" si="22"/>
        <v>0</v>
      </c>
      <c r="G77" s="14">
        <f t="shared" si="22"/>
        <v>10500</v>
      </c>
      <c r="H77" s="54">
        <f t="shared" si="22"/>
        <v>10500</v>
      </c>
      <c r="I77" s="14">
        <f t="shared" si="22"/>
        <v>0</v>
      </c>
      <c r="J77" s="14">
        <f t="shared" si="22"/>
        <v>0</v>
      </c>
      <c r="K77" s="14">
        <f t="shared" si="22"/>
        <v>0</v>
      </c>
      <c r="L77" s="11">
        <v>4</v>
      </c>
      <c r="M77" s="12" t="s">
        <v>47</v>
      </c>
      <c r="N77" s="14">
        <f t="shared" si="22"/>
        <v>0</v>
      </c>
      <c r="O77" s="14">
        <f t="shared" si="22"/>
        <v>0</v>
      </c>
      <c r="P77" s="14">
        <f t="shared" si="22"/>
        <v>0</v>
      </c>
      <c r="Q77" s="14">
        <f t="shared" si="22"/>
        <v>0</v>
      </c>
      <c r="R77" s="14">
        <f t="shared" si="22"/>
        <v>0</v>
      </c>
      <c r="S77" s="14">
        <f t="shared" si="22"/>
        <v>0</v>
      </c>
    </row>
    <row r="78" spans="1:19" ht="12.75">
      <c r="A78" s="11">
        <v>5</v>
      </c>
      <c r="B78" s="12" t="s">
        <v>48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11">
        <v>5</v>
      </c>
      <c r="M78" s="12" t="s">
        <v>48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</row>
    <row r="79" spans="1:19" ht="13.5">
      <c r="A79" s="11" t="s">
        <v>0</v>
      </c>
      <c r="B79" s="15" t="s">
        <v>1</v>
      </c>
      <c r="C79" s="16" t="s">
        <v>18</v>
      </c>
      <c r="D79" s="14" t="s">
        <v>62</v>
      </c>
      <c r="E79" s="31" t="s">
        <v>18</v>
      </c>
      <c r="F79" s="31" t="s">
        <v>18</v>
      </c>
      <c r="G79" s="61" t="s">
        <v>62</v>
      </c>
      <c r="H79" s="57" t="s">
        <v>18</v>
      </c>
      <c r="I79" s="31" t="s">
        <v>18</v>
      </c>
      <c r="J79" s="61" t="s">
        <v>62</v>
      </c>
      <c r="K79" s="57" t="s">
        <v>18</v>
      </c>
      <c r="L79" s="11" t="s">
        <v>0</v>
      </c>
      <c r="M79" s="15" t="s">
        <v>1</v>
      </c>
      <c r="N79" s="31" t="s">
        <v>18</v>
      </c>
      <c r="O79" s="61" t="s">
        <v>62</v>
      </c>
      <c r="P79" s="57" t="s">
        <v>18</v>
      </c>
      <c r="Q79" s="31" t="s">
        <v>18</v>
      </c>
      <c r="R79" s="61" t="s">
        <v>62</v>
      </c>
      <c r="S79" s="57" t="s">
        <v>18</v>
      </c>
    </row>
    <row r="80" spans="1:19" ht="12.75">
      <c r="A80" s="2"/>
      <c r="B80" s="12" t="s">
        <v>49</v>
      </c>
      <c r="C80" s="14">
        <f>C76+C77+C78</f>
        <v>720000</v>
      </c>
      <c r="D80" s="14">
        <f aca="true" t="shared" si="23" ref="D80:S80">D76+D77+D78</f>
        <v>-270000</v>
      </c>
      <c r="E80" s="14">
        <f t="shared" si="23"/>
        <v>450000</v>
      </c>
      <c r="F80" s="14">
        <f t="shared" si="23"/>
        <v>0</v>
      </c>
      <c r="G80" s="14">
        <f t="shared" si="23"/>
        <v>10500</v>
      </c>
      <c r="H80" s="54">
        <f t="shared" si="23"/>
        <v>10500</v>
      </c>
      <c r="I80" s="14">
        <f t="shared" si="23"/>
        <v>949</v>
      </c>
      <c r="J80" s="14">
        <f t="shared" si="23"/>
        <v>0</v>
      </c>
      <c r="K80" s="14">
        <f t="shared" si="23"/>
        <v>949</v>
      </c>
      <c r="L80" s="2"/>
      <c r="M80" s="12" t="s">
        <v>49</v>
      </c>
      <c r="N80" s="14">
        <f t="shared" si="23"/>
        <v>7300</v>
      </c>
      <c r="O80" s="14">
        <f t="shared" si="23"/>
        <v>0</v>
      </c>
      <c r="P80" s="14">
        <f t="shared" si="23"/>
        <v>7300</v>
      </c>
      <c r="Q80" s="14">
        <f t="shared" si="23"/>
        <v>4248</v>
      </c>
      <c r="R80" s="14">
        <f t="shared" si="23"/>
        <v>27000</v>
      </c>
      <c r="S80" s="14">
        <f t="shared" si="23"/>
        <v>31248</v>
      </c>
    </row>
    <row r="81" spans="1:19" ht="12.75">
      <c r="A81" s="2"/>
      <c r="B81" s="12"/>
      <c r="C81" s="2"/>
      <c r="D81" s="18"/>
      <c r="E81" s="18"/>
      <c r="F81" s="18"/>
      <c r="G81" s="18"/>
      <c r="H81" s="18"/>
      <c r="I81" s="18"/>
      <c r="J81" s="18"/>
      <c r="K81" s="18"/>
      <c r="L81" s="2"/>
      <c r="M81" s="12"/>
      <c r="N81" s="18"/>
      <c r="O81" s="18"/>
      <c r="P81" s="18"/>
      <c r="Q81" s="18"/>
      <c r="R81" s="34"/>
      <c r="S81" s="34"/>
    </row>
    <row r="82" spans="1:19" ht="12.75">
      <c r="A82" s="2"/>
      <c r="B82" s="12"/>
      <c r="C82" s="2"/>
      <c r="D82" s="18"/>
      <c r="E82" s="18"/>
      <c r="F82" s="18"/>
      <c r="G82" s="18"/>
      <c r="H82" s="18"/>
      <c r="I82" s="18"/>
      <c r="J82" s="18"/>
      <c r="K82" s="18"/>
      <c r="L82" s="2"/>
      <c r="M82" s="12"/>
      <c r="N82" s="18"/>
      <c r="O82" s="18"/>
      <c r="P82" s="18"/>
      <c r="Q82" s="18"/>
      <c r="R82" s="34"/>
      <c r="S82" s="34"/>
    </row>
    <row r="83" spans="1:19" ht="12.75">
      <c r="A83" s="2"/>
      <c r="B83" s="12" t="s">
        <v>50</v>
      </c>
      <c r="C83" s="14">
        <f>C73-C80</f>
        <v>0</v>
      </c>
      <c r="D83" s="14">
        <f aca="true" t="shared" si="24" ref="D83:S83">D73-D80</f>
        <v>0</v>
      </c>
      <c r="E83" s="14">
        <f t="shared" si="24"/>
        <v>0</v>
      </c>
      <c r="F83" s="14">
        <f t="shared" si="24"/>
        <v>0</v>
      </c>
      <c r="G83" s="14">
        <f t="shared" si="24"/>
        <v>0</v>
      </c>
      <c r="H83" s="54">
        <f t="shared" si="24"/>
        <v>0</v>
      </c>
      <c r="I83" s="14">
        <f t="shared" si="24"/>
        <v>0</v>
      </c>
      <c r="J83" s="14">
        <f t="shared" si="24"/>
        <v>0</v>
      </c>
      <c r="K83" s="14">
        <f t="shared" si="24"/>
        <v>0</v>
      </c>
      <c r="L83" s="2"/>
      <c r="M83" s="12" t="s">
        <v>50</v>
      </c>
      <c r="N83" s="14">
        <f t="shared" si="24"/>
        <v>0</v>
      </c>
      <c r="O83" s="14">
        <f t="shared" si="24"/>
        <v>0</v>
      </c>
      <c r="P83" s="14">
        <f t="shared" si="24"/>
        <v>0</v>
      </c>
      <c r="Q83" s="14">
        <f t="shared" si="24"/>
        <v>0</v>
      </c>
      <c r="R83" s="14">
        <f t="shared" si="24"/>
        <v>0</v>
      </c>
      <c r="S83" s="14">
        <f t="shared" si="24"/>
        <v>0</v>
      </c>
    </row>
    <row r="84" spans="1:19" ht="12.75">
      <c r="A84" s="2"/>
      <c r="B84" s="12"/>
      <c r="C84" s="2"/>
      <c r="D84" s="18"/>
      <c r="E84" s="18"/>
      <c r="F84" s="18"/>
      <c r="G84" s="18"/>
      <c r="H84" s="18"/>
      <c r="I84" s="18"/>
      <c r="J84" s="18"/>
      <c r="K84" s="18"/>
      <c r="L84" s="2"/>
      <c r="M84" s="12"/>
      <c r="N84" s="18"/>
      <c r="O84" s="18"/>
      <c r="P84" s="18"/>
      <c r="Q84" s="18"/>
      <c r="R84" s="34"/>
      <c r="S84" s="34"/>
    </row>
    <row r="85" spans="1:19" ht="12.75">
      <c r="A85" s="2"/>
      <c r="B85" s="12"/>
      <c r="C85" s="2"/>
      <c r="D85" s="18"/>
      <c r="E85" s="18"/>
      <c r="F85" s="18"/>
      <c r="G85" s="18"/>
      <c r="H85" s="18"/>
      <c r="I85" s="18"/>
      <c r="J85" s="18"/>
      <c r="K85" s="18"/>
      <c r="L85" s="2"/>
      <c r="M85" s="12"/>
      <c r="N85" s="18"/>
      <c r="O85" s="18"/>
      <c r="P85" s="18"/>
      <c r="Q85" s="18"/>
      <c r="R85" s="34"/>
      <c r="S85" s="34"/>
    </row>
    <row r="86" spans="1:19" ht="12.75">
      <c r="A86" s="2"/>
      <c r="B86" s="12" t="s">
        <v>51</v>
      </c>
      <c r="C86" s="14">
        <f>C69-C76</f>
        <v>20000</v>
      </c>
      <c r="D86" s="14">
        <f aca="true" t="shared" si="25" ref="D86:S86">D69-D76</f>
        <v>-10000</v>
      </c>
      <c r="E86" s="14">
        <f t="shared" si="25"/>
        <v>10000</v>
      </c>
      <c r="F86" s="14">
        <f t="shared" si="25"/>
        <v>0</v>
      </c>
      <c r="G86" s="14">
        <f t="shared" si="25"/>
        <v>10500</v>
      </c>
      <c r="H86" s="54">
        <f t="shared" si="25"/>
        <v>10500</v>
      </c>
      <c r="I86" s="14">
        <f t="shared" si="25"/>
        <v>0</v>
      </c>
      <c r="J86" s="14">
        <f t="shared" si="25"/>
        <v>0</v>
      </c>
      <c r="K86" s="14">
        <f t="shared" si="25"/>
        <v>0</v>
      </c>
      <c r="L86" s="2"/>
      <c r="M86" s="12" t="s">
        <v>51</v>
      </c>
      <c r="N86" s="14">
        <f t="shared" si="25"/>
        <v>0</v>
      </c>
      <c r="O86" s="14">
        <f t="shared" si="25"/>
        <v>0</v>
      </c>
      <c r="P86" s="14">
        <f t="shared" si="25"/>
        <v>0</v>
      </c>
      <c r="Q86" s="14">
        <f t="shared" si="25"/>
        <v>0</v>
      </c>
      <c r="R86" s="14">
        <f t="shared" si="25"/>
        <v>0</v>
      </c>
      <c r="S86" s="14">
        <f t="shared" si="25"/>
        <v>0</v>
      </c>
    </row>
    <row r="87" spans="1:19" ht="12.75">
      <c r="A87" s="2"/>
      <c r="B87" s="12" t="s">
        <v>52</v>
      </c>
      <c r="C87" s="14">
        <f>C70-C77</f>
        <v>-20000</v>
      </c>
      <c r="D87" s="14">
        <f aca="true" t="shared" si="26" ref="D87:S87">D70-D77</f>
        <v>10000</v>
      </c>
      <c r="E87" s="14">
        <f t="shared" si="26"/>
        <v>-10000</v>
      </c>
      <c r="F87" s="14">
        <f t="shared" si="26"/>
        <v>0</v>
      </c>
      <c r="G87" s="14">
        <f t="shared" si="26"/>
        <v>-10500</v>
      </c>
      <c r="H87" s="54">
        <f t="shared" si="26"/>
        <v>-10500</v>
      </c>
      <c r="I87" s="14">
        <f t="shared" si="26"/>
        <v>0</v>
      </c>
      <c r="J87" s="14">
        <f t="shared" si="26"/>
        <v>0</v>
      </c>
      <c r="K87" s="14">
        <f t="shared" si="26"/>
        <v>0</v>
      </c>
      <c r="L87" s="2"/>
      <c r="M87" s="12" t="s">
        <v>52</v>
      </c>
      <c r="N87" s="14">
        <f t="shared" si="26"/>
        <v>0</v>
      </c>
      <c r="O87" s="14">
        <f t="shared" si="26"/>
        <v>0</v>
      </c>
      <c r="P87" s="14">
        <f t="shared" si="26"/>
        <v>0</v>
      </c>
      <c r="Q87" s="14">
        <f t="shared" si="26"/>
        <v>0</v>
      </c>
      <c r="R87" s="14">
        <f t="shared" si="26"/>
        <v>0</v>
      </c>
      <c r="S87" s="14">
        <f t="shared" si="26"/>
        <v>0</v>
      </c>
    </row>
    <row r="88" spans="1:19" ht="12.75">
      <c r="A88" s="2"/>
      <c r="B88" s="12" t="s">
        <v>53</v>
      </c>
      <c r="C88" s="2" t="s">
        <v>44</v>
      </c>
      <c r="D88" s="18"/>
      <c r="E88" s="18"/>
      <c r="F88" s="18"/>
      <c r="G88" s="18"/>
      <c r="H88" s="18"/>
      <c r="I88" s="18"/>
      <c r="J88" s="18"/>
      <c r="K88" s="18"/>
      <c r="L88" s="2"/>
      <c r="M88" s="12" t="s">
        <v>53</v>
      </c>
      <c r="N88" s="18"/>
      <c r="O88" s="18"/>
      <c r="P88" s="18"/>
      <c r="Q88" s="18"/>
      <c r="R88" s="34"/>
      <c r="S88" s="34"/>
    </row>
    <row r="90" spans="1:4" ht="12.75">
      <c r="A90" s="94" t="s">
        <v>102</v>
      </c>
      <c r="D90" s="95">
        <v>27000</v>
      </c>
    </row>
    <row r="91" spans="1:4" ht="12.75">
      <c r="A91" s="94" t="s">
        <v>103</v>
      </c>
      <c r="D91" s="95">
        <v>10500</v>
      </c>
    </row>
    <row r="92" spans="1:4" ht="12.75">
      <c r="A92" s="94" t="s">
        <v>104</v>
      </c>
      <c r="D92" s="49">
        <v>-270000</v>
      </c>
    </row>
  </sheetData>
  <sheetProtection/>
  <mergeCells count="5">
    <mergeCell ref="A1:B1"/>
    <mergeCell ref="A6:B6"/>
    <mergeCell ref="A40:B40"/>
    <mergeCell ref="L6:M6"/>
    <mergeCell ref="L40:M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46">
      <selection activeCell="E91" sqref="E91"/>
    </sheetView>
  </sheetViews>
  <sheetFormatPr defaultColWidth="9.140625" defaultRowHeight="12.75"/>
  <cols>
    <col min="2" max="2" width="43.7109375" style="0" customWidth="1"/>
    <col min="3" max="3" width="10.421875" style="0" customWidth="1"/>
    <col min="4" max="4" width="7.8515625" style="0" customWidth="1"/>
    <col min="7" max="7" width="7.140625" style="0" customWidth="1"/>
    <col min="8" max="8" width="8.140625" style="0" customWidth="1"/>
    <col min="9" max="9" width="9.421875" style="0" customWidth="1"/>
    <col min="10" max="10" width="8.421875" style="0" customWidth="1"/>
    <col min="11" max="11" width="9.140625" style="0" customWidth="1"/>
    <col min="12" max="12" width="10.421875" style="0" customWidth="1"/>
    <col min="13" max="13" width="42.421875" style="0" customWidth="1"/>
    <col min="17" max="17" width="24.57421875" style="0" customWidth="1"/>
  </cols>
  <sheetData>
    <row r="1" spans="1:3" ht="12.75">
      <c r="A1" s="101" t="s">
        <v>19</v>
      </c>
      <c r="B1" s="101"/>
      <c r="C1" s="4"/>
    </row>
    <row r="2" spans="1:3" ht="12.75">
      <c r="A2" s="7"/>
      <c r="B2" s="6" t="s">
        <v>100</v>
      </c>
      <c r="C2" s="4"/>
    </row>
    <row r="3" spans="1:3" ht="12.75">
      <c r="A3" s="7"/>
      <c r="B3" s="8"/>
      <c r="C3" s="4"/>
    </row>
    <row r="4" spans="1:16" ht="12.75">
      <c r="A4" s="32" t="s">
        <v>61</v>
      </c>
      <c r="B4" s="33"/>
      <c r="C4" s="35"/>
      <c r="D4" s="36">
        <v>22</v>
      </c>
      <c r="E4" s="37"/>
      <c r="F4" s="41"/>
      <c r="G4" s="42">
        <v>35</v>
      </c>
      <c r="H4" s="43"/>
      <c r="I4" s="38"/>
      <c r="J4" s="39">
        <v>411</v>
      </c>
      <c r="K4" s="40"/>
      <c r="L4" s="32" t="s">
        <v>61</v>
      </c>
      <c r="M4" s="33"/>
      <c r="N4" s="44"/>
      <c r="O4" s="45">
        <v>511</v>
      </c>
      <c r="P4" s="46"/>
    </row>
    <row r="5" spans="1:16" ht="13.5">
      <c r="A5" s="11" t="s">
        <v>0</v>
      </c>
      <c r="B5" s="15" t="s">
        <v>1</v>
      </c>
      <c r="C5" s="30" t="s">
        <v>18</v>
      </c>
      <c r="D5" s="2" t="s">
        <v>62</v>
      </c>
      <c r="E5" s="16" t="s">
        <v>18</v>
      </c>
      <c r="F5" s="16" t="s">
        <v>18</v>
      </c>
      <c r="G5" s="2" t="s">
        <v>62</v>
      </c>
      <c r="H5" s="16" t="s">
        <v>18</v>
      </c>
      <c r="I5" s="16" t="s">
        <v>18</v>
      </c>
      <c r="J5" s="2" t="s">
        <v>62</v>
      </c>
      <c r="K5" s="16" t="s">
        <v>18</v>
      </c>
      <c r="L5" s="11" t="s">
        <v>0</v>
      </c>
      <c r="M5" s="15" t="s">
        <v>1</v>
      </c>
      <c r="N5" s="16" t="s">
        <v>18</v>
      </c>
      <c r="O5" s="2" t="s">
        <v>62</v>
      </c>
      <c r="P5" s="16" t="s">
        <v>18</v>
      </c>
    </row>
    <row r="6" spans="1:16" ht="12.75">
      <c r="A6" s="102" t="s">
        <v>2</v>
      </c>
      <c r="B6" s="103"/>
      <c r="C6" s="1"/>
      <c r="D6" s="34"/>
      <c r="E6" s="34"/>
      <c r="F6" s="34"/>
      <c r="G6" s="34"/>
      <c r="H6" s="34"/>
      <c r="I6" s="34"/>
      <c r="J6" s="34"/>
      <c r="K6" s="34"/>
      <c r="L6" s="102" t="s">
        <v>2</v>
      </c>
      <c r="M6" s="103"/>
      <c r="N6" s="34"/>
      <c r="O6" s="34"/>
      <c r="P6" s="34"/>
    </row>
    <row r="7" spans="1:20" ht="12.75">
      <c r="A7" s="20">
        <v>63414</v>
      </c>
      <c r="B7" s="20" t="s">
        <v>38</v>
      </c>
      <c r="C7" s="5">
        <v>0</v>
      </c>
      <c r="D7" s="34"/>
      <c r="E7" s="34"/>
      <c r="F7" s="18">
        <v>0</v>
      </c>
      <c r="G7" s="18">
        <v>0</v>
      </c>
      <c r="H7" s="18">
        <f>F7+G7</f>
        <v>0</v>
      </c>
      <c r="I7" s="34"/>
      <c r="J7" s="34"/>
      <c r="K7" s="34"/>
      <c r="L7" s="20">
        <v>63414</v>
      </c>
      <c r="M7" s="20" t="s">
        <v>38</v>
      </c>
      <c r="N7" s="34"/>
      <c r="O7" s="34"/>
      <c r="P7" s="34"/>
      <c r="R7" s="55"/>
      <c r="S7" s="49"/>
      <c r="T7" s="49"/>
    </row>
    <row r="8" spans="1:20" ht="12.75">
      <c r="A8" s="19">
        <v>634</v>
      </c>
      <c r="B8" s="19" t="s">
        <v>39</v>
      </c>
      <c r="C8" s="14">
        <f>C7</f>
        <v>0</v>
      </c>
      <c r="D8" s="14">
        <f aca="true" t="shared" si="0" ref="D8:P8">D7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9">
        <v>634</v>
      </c>
      <c r="M8" s="19" t="s">
        <v>39</v>
      </c>
      <c r="N8" s="14">
        <f t="shared" si="0"/>
        <v>0</v>
      </c>
      <c r="O8" s="14">
        <f t="shared" si="0"/>
        <v>0</v>
      </c>
      <c r="P8" s="14">
        <f t="shared" si="0"/>
        <v>0</v>
      </c>
      <c r="R8" s="56"/>
      <c r="S8" s="49"/>
      <c r="T8" s="49"/>
    </row>
    <row r="9" spans="1:20" ht="12.75">
      <c r="A9" s="9">
        <v>63612</v>
      </c>
      <c r="B9" s="3" t="s">
        <v>33</v>
      </c>
      <c r="C9" s="14">
        <v>0</v>
      </c>
      <c r="D9" s="34"/>
      <c r="E9" s="34"/>
      <c r="F9" s="34"/>
      <c r="G9" s="34"/>
      <c r="H9" s="34"/>
      <c r="I9" s="84">
        <v>5372000</v>
      </c>
      <c r="J9" s="18">
        <v>210000</v>
      </c>
      <c r="K9" s="84">
        <f>I9+J9</f>
        <v>5582000</v>
      </c>
      <c r="L9" s="9">
        <v>63612</v>
      </c>
      <c r="M9" s="3" t="s">
        <v>33</v>
      </c>
      <c r="N9" s="34"/>
      <c r="O9" s="34"/>
      <c r="P9" s="34"/>
      <c r="R9" s="53"/>
      <c r="S9" s="49"/>
      <c r="T9" s="49"/>
    </row>
    <row r="10" spans="1:20" ht="12.75">
      <c r="A10" s="9">
        <v>63622</v>
      </c>
      <c r="B10" s="3" t="s">
        <v>64</v>
      </c>
      <c r="C10" s="14"/>
      <c r="D10" s="34"/>
      <c r="E10" s="34"/>
      <c r="F10" s="34"/>
      <c r="G10" s="34"/>
      <c r="H10" s="34"/>
      <c r="I10" s="18">
        <v>38200</v>
      </c>
      <c r="J10" s="18">
        <v>0</v>
      </c>
      <c r="K10" s="18">
        <f>I10+J10</f>
        <v>38200</v>
      </c>
      <c r="L10" s="9">
        <v>63622</v>
      </c>
      <c r="M10" s="3" t="s">
        <v>64</v>
      </c>
      <c r="N10" s="34"/>
      <c r="O10" s="34"/>
      <c r="P10" s="34"/>
      <c r="R10" s="53"/>
      <c r="S10" s="49"/>
      <c r="T10" s="49"/>
    </row>
    <row r="11" spans="1:20" ht="12.75">
      <c r="A11" s="11">
        <v>636</v>
      </c>
      <c r="B11" s="2" t="s">
        <v>26</v>
      </c>
      <c r="C11" s="14">
        <f>C10+C9</f>
        <v>0</v>
      </c>
      <c r="D11" s="14">
        <f aca="true" t="shared" si="1" ref="D11:P11">D10+D9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54">
        <f t="shared" si="1"/>
        <v>5410200</v>
      </c>
      <c r="J11" s="14">
        <f t="shared" si="1"/>
        <v>210000</v>
      </c>
      <c r="K11" s="54">
        <f t="shared" si="1"/>
        <v>5620200</v>
      </c>
      <c r="L11" s="11">
        <v>636</v>
      </c>
      <c r="M11" s="2" t="s">
        <v>26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R11" s="50"/>
      <c r="S11" s="49"/>
      <c r="T11" s="49"/>
    </row>
    <row r="12" spans="1:20" ht="12.75">
      <c r="A12" s="9">
        <v>63814</v>
      </c>
      <c r="B12" s="3" t="s">
        <v>63</v>
      </c>
      <c r="C12" s="18"/>
      <c r="D12" s="34"/>
      <c r="E12" s="34"/>
      <c r="F12" s="34"/>
      <c r="G12" s="34"/>
      <c r="H12" s="34"/>
      <c r="I12" s="34"/>
      <c r="J12" s="34"/>
      <c r="K12" s="34"/>
      <c r="L12" s="9">
        <v>63814</v>
      </c>
      <c r="M12" s="3" t="s">
        <v>63</v>
      </c>
      <c r="N12" s="34"/>
      <c r="O12" s="34"/>
      <c r="P12" s="34"/>
      <c r="R12" s="53"/>
      <c r="S12" s="49"/>
      <c r="T12" s="49"/>
    </row>
    <row r="13" spans="1:20" ht="12.75">
      <c r="A13" s="11">
        <v>638</v>
      </c>
      <c r="B13" s="2" t="s">
        <v>28</v>
      </c>
      <c r="C13" s="14">
        <f>C12</f>
        <v>0</v>
      </c>
      <c r="D13" s="14">
        <f aca="true" t="shared" si="2" ref="D13:P13">D12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1">
        <v>638</v>
      </c>
      <c r="M13" s="2" t="s">
        <v>28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R13" s="50"/>
      <c r="S13" s="49"/>
      <c r="T13" s="49"/>
    </row>
    <row r="14" spans="1:20" ht="12.75">
      <c r="A14" s="9">
        <v>64132</v>
      </c>
      <c r="B14" s="3" t="s">
        <v>29</v>
      </c>
      <c r="C14" s="18">
        <v>1300</v>
      </c>
      <c r="D14" s="18"/>
      <c r="E14" s="18">
        <f>C14+D14</f>
        <v>1300</v>
      </c>
      <c r="F14" s="34"/>
      <c r="G14" s="34"/>
      <c r="H14" s="34"/>
      <c r="I14" s="34"/>
      <c r="J14" s="34"/>
      <c r="K14" s="34"/>
      <c r="L14" s="9">
        <v>64132</v>
      </c>
      <c r="M14" s="3" t="s">
        <v>29</v>
      </c>
      <c r="N14" s="34"/>
      <c r="O14" s="34"/>
      <c r="P14" s="34"/>
      <c r="R14" s="53"/>
      <c r="S14" s="49"/>
      <c r="T14" s="49"/>
    </row>
    <row r="15" spans="1:20" ht="12.75">
      <c r="A15" s="11">
        <v>641</v>
      </c>
      <c r="B15" s="2" t="s">
        <v>30</v>
      </c>
      <c r="C15" s="14">
        <f>C14</f>
        <v>1300</v>
      </c>
      <c r="D15" s="14">
        <f aca="true" t="shared" si="3" ref="D15:P15">D14</f>
        <v>0</v>
      </c>
      <c r="E15" s="14">
        <f t="shared" si="3"/>
        <v>1300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1">
        <v>641</v>
      </c>
      <c r="M15" s="2" t="s">
        <v>30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R15" s="50"/>
      <c r="S15" s="49"/>
      <c r="T15" s="49"/>
    </row>
    <row r="16" spans="1:20" ht="12.75">
      <c r="A16" s="11">
        <v>65264</v>
      </c>
      <c r="B16" s="2" t="s">
        <v>40</v>
      </c>
      <c r="C16" s="14">
        <v>0</v>
      </c>
      <c r="D16" s="18"/>
      <c r="E16" s="18">
        <f>C16+D16</f>
        <v>0</v>
      </c>
      <c r="F16" s="18">
        <v>50500</v>
      </c>
      <c r="G16" s="84">
        <v>0</v>
      </c>
      <c r="H16" s="18">
        <f>F16+G16</f>
        <v>50500</v>
      </c>
      <c r="I16" s="34"/>
      <c r="J16" s="34"/>
      <c r="K16" s="34"/>
      <c r="L16" s="11">
        <v>65264</v>
      </c>
      <c r="M16" s="2" t="s">
        <v>40</v>
      </c>
      <c r="N16" s="34"/>
      <c r="O16" s="34"/>
      <c r="P16" s="34"/>
      <c r="R16" s="50"/>
      <c r="S16" s="49"/>
      <c r="T16" s="49"/>
    </row>
    <row r="17" spans="1:20" ht="12.75">
      <c r="A17" s="9">
        <v>65268</v>
      </c>
      <c r="B17" s="1" t="s">
        <v>32</v>
      </c>
      <c r="C17" s="5">
        <v>0</v>
      </c>
      <c r="D17" s="18"/>
      <c r="E17" s="18">
        <f>C17+D17</f>
        <v>0</v>
      </c>
      <c r="F17" s="34"/>
      <c r="G17" s="18"/>
      <c r="H17" s="18">
        <f>F17+G17</f>
        <v>0</v>
      </c>
      <c r="I17" s="34"/>
      <c r="J17" s="34"/>
      <c r="K17" s="34"/>
      <c r="L17" s="9">
        <v>65268</v>
      </c>
      <c r="M17" s="1" t="s">
        <v>32</v>
      </c>
      <c r="N17" s="34"/>
      <c r="O17" s="34"/>
      <c r="P17" s="34"/>
      <c r="R17" s="53"/>
      <c r="S17" s="49"/>
      <c r="T17" s="49"/>
    </row>
    <row r="18" spans="1:20" ht="12.75">
      <c r="A18" s="9">
        <v>65269</v>
      </c>
      <c r="B18" s="3" t="s">
        <v>55</v>
      </c>
      <c r="C18" s="5">
        <v>0</v>
      </c>
      <c r="D18" s="18">
        <v>0</v>
      </c>
      <c r="E18" s="18">
        <f>C18+D18</f>
        <v>0</v>
      </c>
      <c r="F18" s="18">
        <v>0</v>
      </c>
      <c r="G18" s="18">
        <v>0</v>
      </c>
      <c r="H18" s="18">
        <f>F18+G18</f>
        <v>0</v>
      </c>
      <c r="I18" s="34"/>
      <c r="J18" s="34"/>
      <c r="K18" s="34"/>
      <c r="L18" s="9">
        <v>65269</v>
      </c>
      <c r="M18" s="3" t="s">
        <v>55</v>
      </c>
      <c r="N18" s="34"/>
      <c r="O18" s="34"/>
      <c r="P18" s="34"/>
      <c r="R18" s="53"/>
      <c r="S18" s="49"/>
      <c r="T18" s="49"/>
    </row>
    <row r="19" spans="1:20" ht="12.75">
      <c r="A19" s="11">
        <v>652</v>
      </c>
      <c r="B19" s="2" t="s">
        <v>31</v>
      </c>
      <c r="C19" s="14">
        <f>C17+C16+C18</f>
        <v>0</v>
      </c>
      <c r="D19" s="14">
        <f aca="true" t="shared" si="4" ref="D19:P19">D17+D16+D18</f>
        <v>0</v>
      </c>
      <c r="E19" s="14">
        <f t="shared" si="4"/>
        <v>0</v>
      </c>
      <c r="F19" s="14">
        <f t="shared" si="4"/>
        <v>50500</v>
      </c>
      <c r="G19" s="54">
        <f t="shared" si="4"/>
        <v>0</v>
      </c>
      <c r="H19" s="14">
        <f t="shared" si="4"/>
        <v>50500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1">
        <v>652</v>
      </c>
      <c r="M19" s="2" t="s">
        <v>31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R19" s="50"/>
      <c r="S19" s="49"/>
      <c r="T19" s="49"/>
    </row>
    <row r="20" spans="1:20" ht="12.75">
      <c r="A20" s="11">
        <v>66141</v>
      </c>
      <c r="B20" s="2" t="s">
        <v>41</v>
      </c>
      <c r="C20" s="14">
        <v>5000</v>
      </c>
      <c r="D20" s="34"/>
      <c r="E20" s="18">
        <f>C20+D20</f>
        <v>5000</v>
      </c>
      <c r="F20" s="34"/>
      <c r="G20" s="34"/>
      <c r="H20" s="34"/>
      <c r="I20" s="34"/>
      <c r="J20" s="34"/>
      <c r="K20" s="34"/>
      <c r="L20" s="11">
        <v>66141</v>
      </c>
      <c r="M20" s="2" t="s">
        <v>41</v>
      </c>
      <c r="N20" s="34"/>
      <c r="O20" s="34"/>
      <c r="P20" s="34"/>
      <c r="R20" s="50"/>
      <c r="S20" s="49"/>
      <c r="T20" s="49"/>
    </row>
    <row r="21" spans="1:20" ht="12.75">
      <c r="A21" s="9">
        <v>66151</v>
      </c>
      <c r="B21" s="3" t="s">
        <v>34</v>
      </c>
      <c r="C21" s="5">
        <v>179000</v>
      </c>
      <c r="D21" s="84">
        <v>0</v>
      </c>
      <c r="E21" s="18">
        <f>C21+D21</f>
        <v>179000</v>
      </c>
      <c r="F21" s="34"/>
      <c r="G21" s="34"/>
      <c r="H21" s="34"/>
      <c r="I21" s="34"/>
      <c r="J21" s="34"/>
      <c r="K21" s="34"/>
      <c r="L21" s="9">
        <v>66151</v>
      </c>
      <c r="M21" s="3" t="s">
        <v>34</v>
      </c>
      <c r="N21" s="34"/>
      <c r="O21" s="34"/>
      <c r="P21" s="34"/>
      <c r="R21" s="53"/>
      <c r="S21" s="49"/>
      <c r="T21" s="49"/>
    </row>
    <row r="22" spans="1:20" ht="12.75">
      <c r="A22" s="11">
        <v>661</v>
      </c>
      <c r="B22" s="2" t="s">
        <v>35</v>
      </c>
      <c r="C22" s="14">
        <f>C21+C20</f>
        <v>184000</v>
      </c>
      <c r="D22" s="54">
        <f aca="true" t="shared" si="5" ref="D22:P22">D21+D20</f>
        <v>0</v>
      </c>
      <c r="E22" s="14">
        <f t="shared" si="5"/>
        <v>184000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1">
        <v>661</v>
      </c>
      <c r="M22" s="2" t="s">
        <v>35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R22" s="50"/>
      <c r="S22" s="49"/>
      <c r="T22" s="49"/>
    </row>
    <row r="23" spans="1:20" ht="12.75">
      <c r="A23" s="9">
        <v>66313</v>
      </c>
      <c r="B23" s="2" t="s">
        <v>56</v>
      </c>
      <c r="C23" s="14">
        <v>0</v>
      </c>
      <c r="D23" s="34"/>
      <c r="E23" s="34"/>
      <c r="F23" s="34"/>
      <c r="G23" s="34"/>
      <c r="H23" s="34"/>
      <c r="I23" s="34"/>
      <c r="J23" s="34"/>
      <c r="K23" s="34"/>
      <c r="L23" s="9">
        <v>66313</v>
      </c>
      <c r="M23" s="2" t="s">
        <v>56</v>
      </c>
      <c r="N23" s="18">
        <v>500</v>
      </c>
      <c r="O23" s="18">
        <v>0</v>
      </c>
      <c r="P23" s="18">
        <f>N23+O23</f>
        <v>500</v>
      </c>
      <c r="R23" s="53"/>
      <c r="S23" s="49"/>
      <c r="T23" s="49"/>
    </row>
    <row r="24" spans="1:20" ht="12.75">
      <c r="A24" s="9">
        <v>663</v>
      </c>
      <c r="B24" s="2" t="s">
        <v>57</v>
      </c>
      <c r="C24" s="14">
        <f>C23</f>
        <v>0</v>
      </c>
      <c r="D24" s="14">
        <f aca="true" t="shared" si="6" ref="D24:P24">D23</f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9">
        <v>663</v>
      </c>
      <c r="M24" s="2" t="s">
        <v>57</v>
      </c>
      <c r="N24" s="14">
        <f t="shared" si="6"/>
        <v>500</v>
      </c>
      <c r="O24" s="14">
        <f t="shared" si="6"/>
        <v>0</v>
      </c>
      <c r="P24" s="14">
        <f t="shared" si="6"/>
        <v>500</v>
      </c>
      <c r="R24" s="53"/>
      <c r="S24" s="49"/>
      <c r="T24" s="49"/>
    </row>
    <row r="25" spans="1:20" ht="12.75">
      <c r="A25" s="9">
        <v>67111</v>
      </c>
      <c r="B25" s="1" t="s">
        <v>21</v>
      </c>
      <c r="C25" s="5">
        <v>0</v>
      </c>
      <c r="D25" s="34"/>
      <c r="E25" s="34"/>
      <c r="F25" s="34"/>
      <c r="G25" s="34"/>
      <c r="H25" s="34"/>
      <c r="I25" s="34"/>
      <c r="J25" s="34"/>
      <c r="K25" s="34"/>
      <c r="L25" s="9">
        <v>67111</v>
      </c>
      <c r="M25" s="1" t="s">
        <v>21</v>
      </c>
      <c r="N25" s="34"/>
      <c r="O25" s="34"/>
      <c r="P25" s="34"/>
      <c r="R25" s="53"/>
      <c r="S25" s="49"/>
      <c r="T25" s="49"/>
    </row>
    <row r="26" spans="1:20" ht="12.75">
      <c r="A26" s="9">
        <v>67121</v>
      </c>
      <c r="B26" s="3" t="s">
        <v>54</v>
      </c>
      <c r="C26" s="5">
        <v>0</v>
      </c>
      <c r="D26" s="34"/>
      <c r="E26" s="34"/>
      <c r="F26" s="34"/>
      <c r="G26" s="34"/>
      <c r="H26" s="34"/>
      <c r="I26" s="34"/>
      <c r="J26" s="34"/>
      <c r="K26" s="34"/>
      <c r="L26" s="9">
        <v>67121</v>
      </c>
      <c r="M26" s="3" t="s">
        <v>54</v>
      </c>
      <c r="N26" s="34"/>
      <c r="O26" s="34"/>
      <c r="P26" s="34"/>
      <c r="R26" s="53"/>
      <c r="S26" s="49"/>
      <c r="T26" s="49"/>
    </row>
    <row r="27" spans="1:20" ht="12.75">
      <c r="A27" s="9">
        <v>67118</v>
      </c>
      <c r="B27" s="1" t="s">
        <v>22</v>
      </c>
      <c r="C27" s="5"/>
      <c r="D27" s="34"/>
      <c r="E27" s="34"/>
      <c r="F27" s="34"/>
      <c r="G27" s="34"/>
      <c r="H27" s="34"/>
      <c r="I27" s="34"/>
      <c r="J27" s="34"/>
      <c r="K27" s="34"/>
      <c r="L27" s="9">
        <v>67118</v>
      </c>
      <c r="M27" s="1" t="s">
        <v>22</v>
      </c>
      <c r="N27" s="34"/>
      <c r="O27" s="34"/>
      <c r="P27" s="34"/>
      <c r="R27" s="53"/>
      <c r="S27" s="49"/>
      <c r="T27" s="49"/>
    </row>
    <row r="28" spans="1:20" ht="12.75">
      <c r="A28" s="11">
        <v>671</v>
      </c>
      <c r="B28" s="2" t="s">
        <v>23</v>
      </c>
      <c r="C28" s="14">
        <f>SUM(C25:C27)</f>
        <v>0</v>
      </c>
      <c r="D28" s="14">
        <f aca="true" t="shared" si="7" ref="D28:P28">SUM(D25:D27)</f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1">
        <v>671</v>
      </c>
      <c r="M28" s="2" t="s">
        <v>23</v>
      </c>
      <c r="N28" s="14">
        <f t="shared" si="7"/>
        <v>0</v>
      </c>
      <c r="O28" s="14">
        <f t="shared" si="7"/>
        <v>0</v>
      </c>
      <c r="P28" s="14">
        <f t="shared" si="7"/>
        <v>0</v>
      </c>
      <c r="R28" s="50"/>
      <c r="S28" s="49"/>
      <c r="T28" s="49"/>
    </row>
    <row r="29" spans="1:20" ht="12.75">
      <c r="A29" s="9">
        <v>68311</v>
      </c>
      <c r="B29" s="3" t="s">
        <v>36</v>
      </c>
      <c r="C29" s="5">
        <v>0</v>
      </c>
      <c r="D29" s="34"/>
      <c r="E29" s="34"/>
      <c r="F29" s="18">
        <v>2550</v>
      </c>
      <c r="G29" s="84">
        <v>0</v>
      </c>
      <c r="H29" s="18">
        <f>F29+G29</f>
        <v>2550</v>
      </c>
      <c r="I29" s="34"/>
      <c r="J29" s="34"/>
      <c r="K29" s="34"/>
      <c r="L29" s="9">
        <v>68311</v>
      </c>
      <c r="M29" s="3" t="s">
        <v>36</v>
      </c>
      <c r="N29" s="34"/>
      <c r="O29" s="34"/>
      <c r="P29" s="34"/>
      <c r="R29" s="53"/>
      <c r="S29" s="49"/>
      <c r="T29" s="49"/>
    </row>
    <row r="30" spans="1:20" ht="12.75">
      <c r="A30" s="11">
        <v>683</v>
      </c>
      <c r="B30" s="2" t="s">
        <v>37</v>
      </c>
      <c r="C30" s="14">
        <f>SUM(C29:C29)</f>
        <v>0</v>
      </c>
      <c r="D30" s="14">
        <f aca="true" t="shared" si="8" ref="D30:P30">SUM(D29:D29)</f>
        <v>0</v>
      </c>
      <c r="E30" s="14">
        <f t="shared" si="8"/>
        <v>0</v>
      </c>
      <c r="F30" s="14">
        <f t="shared" si="8"/>
        <v>2550</v>
      </c>
      <c r="G30" s="54">
        <f t="shared" si="8"/>
        <v>0</v>
      </c>
      <c r="H30" s="14">
        <f t="shared" si="8"/>
        <v>2550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1">
        <v>683</v>
      </c>
      <c r="M30" s="2" t="s">
        <v>37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R30" s="50"/>
      <c r="S30" s="49"/>
      <c r="T30" s="49"/>
    </row>
    <row r="31" spans="1:20" ht="12.75">
      <c r="A31" s="11">
        <v>6</v>
      </c>
      <c r="B31" s="2" t="s">
        <v>3</v>
      </c>
      <c r="C31" s="14">
        <f>C8+C11+C13+C15+C19+C22+C28+C30+C24</f>
        <v>185300</v>
      </c>
      <c r="D31" s="54">
        <f aca="true" t="shared" si="9" ref="D31:P31">D8+D11+D13+D15+D19+D22+D28+D30+D24</f>
        <v>0</v>
      </c>
      <c r="E31" s="14">
        <f t="shared" si="9"/>
        <v>185300</v>
      </c>
      <c r="F31" s="14">
        <f t="shared" si="9"/>
        <v>53050</v>
      </c>
      <c r="G31" s="54">
        <f t="shared" si="9"/>
        <v>0</v>
      </c>
      <c r="H31" s="14">
        <f t="shared" si="9"/>
        <v>53050</v>
      </c>
      <c r="I31" s="54">
        <f t="shared" si="9"/>
        <v>5410200</v>
      </c>
      <c r="J31" s="14">
        <f t="shared" si="9"/>
        <v>210000</v>
      </c>
      <c r="K31" s="54">
        <f t="shared" si="9"/>
        <v>5620200</v>
      </c>
      <c r="L31" s="11">
        <v>6</v>
      </c>
      <c r="M31" s="2" t="s">
        <v>3</v>
      </c>
      <c r="N31" s="14">
        <f t="shared" si="9"/>
        <v>500</v>
      </c>
      <c r="O31" s="14">
        <f t="shared" si="9"/>
        <v>0</v>
      </c>
      <c r="P31" s="14">
        <f t="shared" si="9"/>
        <v>500</v>
      </c>
      <c r="R31" s="50"/>
      <c r="S31" s="49"/>
      <c r="T31" s="49"/>
    </row>
    <row r="32" spans="1:20" ht="12.75">
      <c r="A32" s="11"/>
      <c r="B32" s="12"/>
      <c r="C32" s="5"/>
      <c r="D32" s="34"/>
      <c r="E32" s="34"/>
      <c r="F32" s="34"/>
      <c r="G32" s="34"/>
      <c r="H32" s="34"/>
      <c r="I32" s="34"/>
      <c r="J32" s="34"/>
      <c r="K32" s="34"/>
      <c r="L32" s="11"/>
      <c r="M32" s="12"/>
      <c r="N32" s="34"/>
      <c r="O32" s="34"/>
      <c r="P32" s="34"/>
      <c r="S32" s="49"/>
      <c r="T32" s="49"/>
    </row>
    <row r="33" spans="1:20" ht="12.75">
      <c r="A33" s="11"/>
      <c r="B33" s="17" t="s">
        <v>24</v>
      </c>
      <c r="C33" s="14">
        <f>C31</f>
        <v>185300</v>
      </c>
      <c r="D33" s="54">
        <f aca="true" t="shared" si="10" ref="D33:P33">D31</f>
        <v>0</v>
      </c>
      <c r="E33" s="14">
        <f t="shared" si="10"/>
        <v>185300</v>
      </c>
      <c r="F33" s="14">
        <f t="shared" si="10"/>
        <v>53050</v>
      </c>
      <c r="G33" s="54">
        <f t="shared" si="10"/>
        <v>0</v>
      </c>
      <c r="H33" s="14">
        <f t="shared" si="10"/>
        <v>53050</v>
      </c>
      <c r="I33" s="54">
        <f t="shared" si="10"/>
        <v>5410200</v>
      </c>
      <c r="J33" s="14">
        <f t="shared" si="10"/>
        <v>210000</v>
      </c>
      <c r="K33" s="54">
        <f t="shared" si="10"/>
        <v>5620200</v>
      </c>
      <c r="L33" s="11"/>
      <c r="M33" s="17" t="s">
        <v>24</v>
      </c>
      <c r="N33" s="14">
        <f t="shared" si="10"/>
        <v>500</v>
      </c>
      <c r="O33" s="14">
        <f t="shared" si="10"/>
        <v>0</v>
      </c>
      <c r="P33" s="14">
        <f t="shared" si="10"/>
        <v>500</v>
      </c>
      <c r="S33" s="49"/>
      <c r="T33" s="49"/>
    </row>
    <row r="34" spans="1:20" ht="12.75">
      <c r="A34" s="11"/>
      <c r="B34" s="12"/>
      <c r="C34" s="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S34" s="49"/>
      <c r="T34" s="49"/>
    </row>
    <row r="35" spans="1:20" ht="12.75">
      <c r="A35" s="11"/>
      <c r="B35" s="12"/>
      <c r="C35" s="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S35" s="49"/>
      <c r="T35" s="49"/>
    </row>
    <row r="36" spans="1:20" ht="12.75">
      <c r="A36" s="11"/>
      <c r="B36" s="12"/>
      <c r="C36" s="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S36" s="49"/>
      <c r="T36" s="49"/>
    </row>
    <row r="37" spans="1:20" ht="12.75">
      <c r="A37" s="11"/>
      <c r="B37" s="12"/>
      <c r="C37" s="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S37" s="49"/>
      <c r="T37" s="49"/>
    </row>
    <row r="38" spans="1:20" ht="12.75">
      <c r="A38" s="11"/>
      <c r="B38" s="12"/>
      <c r="C38" s="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S38" s="49"/>
      <c r="T38" s="49"/>
    </row>
    <row r="39" spans="1:20" ht="12.75">
      <c r="A39" s="9"/>
      <c r="B39" s="10"/>
      <c r="C39" s="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S39" s="49"/>
      <c r="T39" s="49"/>
    </row>
    <row r="40" spans="1:20" ht="12.75">
      <c r="A40" s="106" t="s">
        <v>4</v>
      </c>
      <c r="B40" s="107"/>
      <c r="C40" s="35"/>
      <c r="D40" s="36">
        <v>22</v>
      </c>
      <c r="E40" s="37"/>
      <c r="F40" s="41"/>
      <c r="G40" s="42">
        <v>35</v>
      </c>
      <c r="H40" s="43"/>
      <c r="I40" s="38"/>
      <c r="J40" s="39">
        <v>411</v>
      </c>
      <c r="K40" s="40"/>
      <c r="L40" s="106" t="s">
        <v>4</v>
      </c>
      <c r="M40" s="107"/>
      <c r="N40" s="44"/>
      <c r="O40" s="45">
        <v>511</v>
      </c>
      <c r="P40" s="46"/>
      <c r="S40" s="49"/>
      <c r="T40" s="49"/>
    </row>
    <row r="41" spans="1:20" ht="13.5">
      <c r="A41" s="11" t="s">
        <v>0</v>
      </c>
      <c r="B41" s="15" t="s">
        <v>1</v>
      </c>
      <c r="C41" s="30" t="s">
        <v>18</v>
      </c>
      <c r="D41" s="2" t="s">
        <v>62</v>
      </c>
      <c r="E41" s="16" t="s">
        <v>18</v>
      </c>
      <c r="F41" s="16" t="s">
        <v>18</v>
      </c>
      <c r="G41" s="2" t="s">
        <v>62</v>
      </c>
      <c r="H41" s="16" t="s">
        <v>18</v>
      </c>
      <c r="I41" s="16" t="s">
        <v>18</v>
      </c>
      <c r="J41" s="2" t="s">
        <v>62</v>
      </c>
      <c r="K41" s="16" t="s">
        <v>18</v>
      </c>
      <c r="L41" s="11" t="s">
        <v>0</v>
      </c>
      <c r="M41" s="15" t="s">
        <v>1</v>
      </c>
      <c r="N41" s="16" t="s">
        <v>18</v>
      </c>
      <c r="O41" s="2" t="s">
        <v>62</v>
      </c>
      <c r="P41" s="16" t="s">
        <v>18</v>
      </c>
      <c r="S41" s="49"/>
      <c r="T41" s="49"/>
    </row>
    <row r="42" spans="1:20" ht="13.5">
      <c r="A42" s="11">
        <v>311</v>
      </c>
      <c r="B42" s="13" t="s">
        <v>5</v>
      </c>
      <c r="C42" s="21">
        <v>0</v>
      </c>
      <c r="D42" s="34"/>
      <c r="E42" s="18">
        <f>C42+D42</f>
        <v>0</v>
      </c>
      <c r="F42" s="34"/>
      <c r="G42" s="34"/>
      <c r="H42" s="34"/>
      <c r="I42" s="84">
        <v>4450000</v>
      </c>
      <c r="J42" s="84">
        <v>120000</v>
      </c>
      <c r="K42" s="84">
        <f>I42+J42</f>
        <v>4570000</v>
      </c>
      <c r="L42" s="11">
        <v>311</v>
      </c>
      <c r="M42" s="13" t="s">
        <v>5</v>
      </c>
      <c r="N42" s="34"/>
      <c r="O42" s="34"/>
      <c r="P42" s="34"/>
      <c r="R42" s="50"/>
      <c r="S42" s="49"/>
      <c r="T42" s="49"/>
    </row>
    <row r="43" spans="1:20" ht="13.5">
      <c r="A43" s="11">
        <v>312</v>
      </c>
      <c r="B43" s="13" t="s">
        <v>6</v>
      </c>
      <c r="C43" s="21">
        <v>67200</v>
      </c>
      <c r="D43" s="84"/>
      <c r="E43" s="18">
        <f aca="true" t="shared" si="11" ref="E43:E50">C43+D43</f>
        <v>67200</v>
      </c>
      <c r="F43" s="34"/>
      <c r="G43" s="34"/>
      <c r="H43" s="34"/>
      <c r="I43" s="84">
        <v>175000</v>
      </c>
      <c r="J43" s="18"/>
      <c r="K43" s="84">
        <f aca="true" t="shared" si="12" ref="K43:K50">I43+J43</f>
        <v>175000</v>
      </c>
      <c r="L43" s="11">
        <v>312</v>
      </c>
      <c r="M43" s="13" t="s">
        <v>6</v>
      </c>
      <c r="N43" s="34"/>
      <c r="O43" s="34"/>
      <c r="P43" s="34"/>
      <c r="R43" s="50"/>
      <c r="S43" s="49"/>
      <c r="T43" s="49"/>
    </row>
    <row r="44" spans="1:20" ht="13.5">
      <c r="A44" s="11">
        <v>313</v>
      </c>
      <c r="B44" s="13" t="s">
        <v>7</v>
      </c>
      <c r="C44" s="21">
        <v>0</v>
      </c>
      <c r="D44" s="34"/>
      <c r="E44" s="18">
        <f t="shared" si="11"/>
        <v>0</v>
      </c>
      <c r="F44" s="34"/>
      <c r="G44" s="34"/>
      <c r="H44" s="34"/>
      <c r="I44" s="84">
        <v>734500</v>
      </c>
      <c r="J44" s="84">
        <v>20000</v>
      </c>
      <c r="K44" s="84">
        <f t="shared" si="12"/>
        <v>754500</v>
      </c>
      <c r="L44" s="11">
        <v>313</v>
      </c>
      <c r="M44" s="13" t="s">
        <v>7</v>
      </c>
      <c r="N44" s="34"/>
      <c r="O44" s="34"/>
      <c r="P44" s="34"/>
      <c r="R44" s="50"/>
      <c r="S44" s="49"/>
      <c r="T44" s="49"/>
    </row>
    <row r="45" spans="1:20" ht="13.5">
      <c r="A45" s="11">
        <v>321</v>
      </c>
      <c r="B45" s="13" t="s">
        <v>60</v>
      </c>
      <c r="C45" s="21">
        <v>0</v>
      </c>
      <c r="D45" s="34"/>
      <c r="E45" s="18">
        <f t="shared" si="11"/>
        <v>0</v>
      </c>
      <c r="F45" s="18">
        <v>2550</v>
      </c>
      <c r="G45" s="84"/>
      <c r="H45" s="18">
        <f>F45+G45</f>
        <v>2550</v>
      </c>
      <c r="I45" s="10"/>
      <c r="J45" s="34"/>
      <c r="K45" s="84">
        <f t="shared" si="12"/>
        <v>0</v>
      </c>
      <c r="L45" s="11">
        <v>321</v>
      </c>
      <c r="M45" s="13" t="s">
        <v>60</v>
      </c>
      <c r="N45" s="34"/>
      <c r="O45" s="34"/>
      <c r="P45" s="34"/>
      <c r="R45" s="50"/>
      <c r="S45" s="49"/>
      <c r="T45" s="49"/>
    </row>
    <row r="46" spans="1:20" ht="13.5">
      <c r="A46" s="11">
        <v>322</v>
      </c>
      <c r="B46" s="13" t="s">
        <v>58</v>
      </c>
      <c r="C46" s="21">
        <v>4362</v>
      </c>
      <c r="D46" s="18"/>
      <c r="E46" s="18">
        <f t="shared" si="11"/>
        <v>4362</v>
      </c>
      <c r="F46" s="18">
        <v>11000</v>
      </c>
      <c r="G46" s="84"/>
      <c r="H46" s="18">
        <f>F46+G46</f>
        <v>11000</v>
      </c>
      <c r="I46" s="84">
        <v>500</v>
      </c>
      <c r="J46" s="18"/>
      <c r="K46" s="84">
        <f t="shared" si="12"/>
        <v>500</v>
      </c>
      <c r="L46" s="11">
        <v>322</v>
      </c>
      <c r="M46" s="13" t="s">
        <v>58</v>
      </c>
      <c r="N46" s="18">
        <v>500</v>
      </c>
      <c r="O46" s="18">
        <v>32</v>
      </c>
      <c r="P46" s="18">
        <f>N46+O46</f>
        <v>532</v>
      </c>
      <c r="R46" s="50"/>
      <c r="S46" s="49"/>
      <c r="T46" s="49"/>
    </row>
    <row r="47" spans="1:20" ht="13.5">
      <c r="A47" s="11">
        <v>323</v>
      </c>
      <c r="B47" s="13" t="s">
        <v>8</v>
      </c>
      <c r="C47" s="14">
        <v>5500</v>
      </c>
      <c r="D47" s="18"/>
      <c r="E47" s="18">
        <f t="shared" si="11"/>
        <v>5500</v>
      </c>
      <c r="F47" s="18">
        <v>24500</v>
      </c>
      <c r="G47" s="84"/>
      <c r="H47" s="18">
        <f>F47+G47</f>
        <v>24500</v>
      </c>
      <c r="I47" s="10"/>
      <c r="J47" s="34"/>
      <c r="K47" s="84">
        <f t="shared" si="12"/>
        <v>0</v>
      </c>
      <c r="L47" s="11">
        <v>323</v>
      </c>
      <c r="M47" s="13" t="s">
        <v>8</v>
      </c>
      <c r="N47" s="18">
        <v>0</v>
      </c>
      <c r="O47" s="18">
        <v>0</v>
      </c>
      <c r="P47" s="18">
        <f>N47+O47</f>
        <v>0</v>
      </c>
      <c r="R47" s="50"/>
      <c r="S47" s="49"/>
      <c r="T47" s="49"/>
    </row>
    <row r="48" spans="1:20" ht="13.5">
      <c r="A48" s="11">
        <v>324</v>
      </c>
      <c r="B48" s="13" t="s">
        <v>59</v>
      </c>
      <c r="C48" s="14">
        <v>500</v>
      </c>
      <c r="D48" s="18"/>
      <c r="E48" s="18">
        <f t="shared" si="11"/>
        <v>500</v>
      </c>
      <c r="F48" s="18">
        <v>0</v>
      </c>
      <c r="G48" s="84"/>
      <c r="H48" s="18">
        <f>F48+G48</f>
        <v>0</v>
      </c>
      <c r="I48" s="10"/>
      <c r="J48" s="34"/>
      <c r="K48" s="84">
        <f t="shared" si="12"/>
        <v>0</v>
      </c>
      <c r="L48" s="11">
        <v>324</v>
      </c>
      <c r="M48" s="13" t="s">
        <v>59</v>
      </c>
      <c r="N48" s="34"/>
      <c r="O48" s="34"/>
      <c r="P48" s="34"/>
      <c r="R48" s="50"/>
      <c r="S48" s="49"/>
      <c r="T48" s="49"/>
    </row>
    <row r="49" spans="1:20" ht="13.5">
      <c r="A49" s="11">
        <v>329</v>
      </c>
      <c r="B49" s="13" t="s">
        <v>9</v>
      </c>
      <c r="C49" s="14">
        <v>0</v>
      </c>
      <c r="D49" s="18"/>
      <c r="E49" s="18">
        <f t="shared" si="11"/>
        <v>0</v>
      </c>
      <c r="F49" s="18">
        <v>15000</v>
      </c>
      <c r="G49" s="84"/>
      <c r="H49" s="18">
        <f>F49+G49</f>
        <v>15000</v>
      </c>
      <c r="I49" s="84">
        <v>12000</v>
      </c>
      <c r="J49" s="18">
        <v>50000</v>
      </c>
      <c r="K49" s="84">
        <f t="shared" si="12"/>
        <v>62000</v>
      </c>
      <c r="L49" s="11">
        <v>329</v>
      </c>
      <c r="M49" s="13" t="s">
        <v>9</v>
      </c>
      <c r="N49" s="34"/>
      <c r="O49" s="34"/>
      <c r="P49" s="34"/>
      <c r="R49" s="50"/>
      <c r="S49" s="49"/>
      <c r="T49" s="49"/>
    </row>
    <row r="50" spans="1:20" ht="13.5">
      <c r="A50" s="11">
        <v>343</v>
      </c>
      <c r="B50" s="13" t="s">
        <v>10</v>
      </c>
      <c r="C50" s="14">
        <v>0</v>
      </c>
      <c r="D50" s="34"/>
      <c r="E50" s="18">
        <f t="shared" si="11"/>
        <v>0</v>
      </c>
      <c r="F50" s="34"/>
      <c r="G50" s="34"/>
      <c r="H50" s="34"/>
      <c r="I50" s="10"/>
      <c r="J50" s="18">
        <v>20000</v>
      </c>
      <c r="K50" s="84">
        <f t="shared" si="12"/>
        <v>20000</v>
      </c>
      <c r="L50" s="11">
        <v>343</v>
      </c>
      <c r="M50" s="13" t="s">
        <v>10</v>
      </c>
      <c r="N50" s="34"/>
      <c r="O50" s="34"/>
      <c r="P50" s="34"/>
      <c r="R50" s="50"/>
      <c r="S50" s="49"/>
      <c r="T50" s="49"/>
    </row>
    <row r="51" spans="1:20" ht="13.5">
      <c r="A51" s="11">
        <v>3</v>
      </c>
      <c r="B51" s="13" t="s">
        <v>11</v>
      </c>
      <c r="C51" s="14">
        <f>C42+C43+C44+C45+C46+C47+C48+C49+C50</f>
        <v>77562</v>
      </c>
      <c r="D51" s="54">
        <f aca="true" t="shared" si="13" ref="D51:P51">D42+D43+D44+D45+D46+D47+D48+D49+D50</f>
        <v>0</v>
      </c>
      <c r="E51" s="14">
        <f t="shared" si="13"/>
        <v>77562</v>
      </c>
      <c r="F51" s="14">
        <f t="shared" si="13"/>
        <v>53050</v>
      </c>
      <c r="G51" s="54">
        <f t="shared" si="13"/>
        <v>0</v>
      </c>
      <c r="H51" s="14">
        <f t="shared" si="13"/>
        <v>53050</v>
      </c>
      <c r="I51" s="54">
        <f t="shared" si="13"/>
        <v>5372000</v>
      </c>
      <c r="J51" s="14">
        <f t="shared" si="13"/>
        <v>210000</v>
      </c>
      <c r="K51" s="54">
        <f t="shared" si="13"/>
        <v>5582000</v>
      </c>
      <c r="L51" s="11">
        <v>3</v>
      </c>
      <c r="M51" s="13" t="s">
        <v>11</v>
      </c>
      <c r="N51" s="14">
        <f t="shared" si="13"/>
        <v>500</v>
      </c>
      <c r="O51" s="14">
        <f t="shared" si="13"/>
        <v>32</v>
      </c>
      <c r="P51" s="14">
        <f t="shared" si="13"/>
        <v>532</v>
      </c>
      <c r="R51" s="50"/>
      <c r="S51" s="49"/>
      <c r="T51" s="49"/>
    </row>
    <row r="52" spans="1:20" ht="13.5">
      <c r="A52" s="11"/>
      <c r="B52" s="13"/>
      <c r="C52" s="14"/>
      <c r="D52" s="34"/>
      <c r="E52" s="34"/>
      <c r="F52" s="34"/>
      <c r="G52" s="34"/>
      <c r="H52" s="34"/>
      <c r="I52" s="10"/>
      <c r="J52" s="34"/>
      <c r="K52" s="10"/>
      <c r="L52" s="11"/>
      <c r="M52" s="13"/>
      <c r="N52" s="34"/>
      <c r="O52" s="34"/>
      <c r="P52" s="34"/>
      <c r="R52" s="50"/>
      <c r="S52" s="49"/>
      <c r="T52" s="49"/>
    </row>
    <row r="53" spans="1:20" ht="12.75">
      <c r="A53" s="11">
        <v>421</v>
      </c>
      <c r="B53" s="12" t="s">
        <v>12</v>
      </c>
      <c r="C53" s="14"/>
      <c r="D53" s="34"/>
      <c r="E53" s="34"/>
      <c r="F53" s="34"/>
      <c r="G53" s="34"/>
      <c r="H53" s="34"/>
      <c r="I53" s="10"/>
      <c r="J53" s="34"/>
      <c r="K53" s="10"/>
      <c r="L53" s="11">
        <v>421</v>
      </c>
      <c r="M53" s="12" t="s">
        <v>12</v>
      </c>
      <c r="N53" s="34"/>
      <c r="O53" s="34"/>
      <c r="P53" s="34"/>
      <c r="R53" s="50"/>
      <c r="S53" s="49"/>
      <c r="T53" s="49"/>
    </row>
    <row r="54" spans="1:20" ht="13.5">
      <c r="A54" s="11">
        <v>422</v>
      </c>
      <c r="B54" s="13" t="s">
        <v>13</v>
      </c>
      <c r="C54" s="14">
        <v>106738</v>
      </c>
      <c r="D54" s="84">
        <v>18825</v>
      </c>
      <c r="E54" s="18">
        <f>C54+D54</f>
        <v>125563</v>
      </c>
      <c r="F54" s="34"/>
      <c r="G54" s="34"/>
      <c r="H54" s="34"/>
      <c r="I54" s="84">
        <v>21700</v>
      </c>
      <c r="J54" s="18">
        <v>0</v>
      </c>
      <c r="K54" s="84">
        <f>I54+J54</f>
        <v>21700</v>
      </c>
      <c r="L54" s="11">
        <v>422</v>
      </c>
      <c r="M54" s="13" t="s">
        <v>13</v>
      </c>
      <c r="N54" s="34"/>
      <c r="O54" s="18"/>
      <c r="P54" s="18">
        <f>N54+O54</f>
        <v>0</v>
      </c>
      <c r="R54" s="50"/>
      <c r="S54" s="49"/>
      <c r="T54" s="49"/>
    </row>
    <row r="55" spans="1:20" ht="13.5">
      <c r="A55" s="11">
        <v>424</v>
      </c>
      <c r="B55" s="13" t="s">
        <v>14</v>
      </c>
      <c r="C55" s="14">
        <v>1000</v>
      </c>
      <c r="D55" s="18"/>
      <c r="E55" s="18">
        <f>C55+D55</f>
        <v>1000</v>
      </c>
      <c r="F55" s="34"/>
      <c r="G55" s="34"/>
      <c r="H55" s="34"/>
      <c r="I55" s="84">
        <v>16500</v>
      </c>
      <c r="J55" s="18">
        <v>0</v>
      </c>
      <c r="K55" s="84">
        <f>I55+J55</f>
        <v>16500</v>
      </c>
      <c r="L55" s="11">
        <v>424</v>
      </c>
      <c r="M55" s="13" t="s">
        <v>14</v>
      </c>
      <c r="N55" s="34"/>
      <c r="O55" s="34"/>
      <c r="P55" s="34"/>
      <c r="R55" s="50"/>
      <c r="S55" s="49"/>
      <c r="T55" s="49"/>
    </row>
    <row r="56" spans="1:20" ht="13.5">
      <c r="A56" s="11">
        <v>4</v>
      </c>
      <c r="B56" s="13" t="s">
        <v>15</v>
      </c>
      <c r="C56" s="14">
        <f>SUM(C53+C54+C55)</f>
        <v>107738</v>
      </c>
      <c r="D56" s="54">
        <f aca="true" t="shared" si="14" ref="D56:P56">SUM(D53+D54+D55)</f>
        <v>18825</v>
      </c>
      <c r="E56" s="14">
        <f t="shared" si="14"/>
        <v>126563</v>
      </c>
      <c r="F56" s="14">
        <f t="shared" si="14"/>
        <v>0</v>
      </c>
      <c r="G56" s="14">
        <f t="shared" si="14"/>
        <v>0</v>
      </c>
      <c r="H56" s="14">
        <f t="shared" si="14"/>
        <v>0</v>
      </c>
      <c r="I56" s="54">
        <f t="shared" si="14"/>
        <v>38200</v>
      </c>
      <c r="J56" s="14">
        <f t="shared" si="14"/>
        <v>0</v>
      </c>
      <c r="K56" s="54">
        <f t="shared" si="14"/>
        <v>38200</v>
      </c>
      <c r="L56" s="11">
        <v>4</v>
      </c>
      <c r="M56" s="13" t="s">
        <v>15</v>
      </c>
      <c r="N56" s="14">
        <f t="shared" si="14"/>
        <v>0</v>
      </c>
      <c r="O56" s="14">
        <f t="shared" si="14"/>
        <v>0</v>
      </c>
      <c r="P56" s="14">
        <f t="shared" si="14"/>
        <v>0</v>
      </c>
      <c r="R56" s="50"/>
      <c r="S56" s="49"/>
      <c r="T56" s="49"/>
    </row>
    <row r="57" spans="1:20" ht="12.75">
      <c r="A57" s="9"/>
      <c r="B57" s="10"/>
      <c r="C57" s="5"/>
      <c r="D57" s="34"/>
      <c r="E57" s="34"/>
      <c r="F57" s="34"/>
      <c r="G57" s="34"/>
      <c r="H57" s="34"/>
      <c r="I57" s="10"/>
      <c r="J57" s="34"/>
      <c r="K57" s="10"/>
      <c r="L57" s="9"/>
      <c r="M57" s="10"/>
      <c r="N57" s="34"/>
      <c r="O57" s="34"/>
      <c r="P57" s="34"/>
      <c r="R57" s="53"/>
      <c r="S57" s="49"/>
      <c r="T57" s="49"/>
    </row>
    <row r="58" spans="1:20" ht="13.5">
      <c r="A58" s="11"/>
      <c r="B58" s="13" t="s">
        <v>20</v>
      </c>
      <c r="C58" s="14">
        <f>SUM(C56+C51)</f>
        <v>185300</v>
      </c>
      <c r="D58" s="54">
        <f aca="true" t="shared" si="15" ref="D58:P58">SUM(D56+D51)</f>
        <v>18825</v>
      </c>
      <c r="E58" s="14">
        <f t="shared" si="15"/>
        <v>204125</v>
      </c>
      <c r="F58" s="14">
        <f t="shared" si="15"/>
        <v>53050</v>
      </c>
      <c r="G58" s="54">
        <f t="shared" si="15"/>
        <v>0</v>
      </c>
      <c r="H58" s="14">
        <f t="shared" si="15"/>
        <v>53050</v>
      </c>
      <c r="I58" s="54">
        <f t="shared" si="15"/>
        <v>5410200</v>
      </c>
      <c r="J58" s="14">
        <f t="shared" si="15"/>
        <v>210000</v>
      </c>
      <c r="K58" s="54">
        <f t="shared" si="15"/>
        <v>5620200</v>
      </c>
      <c r="L58" s="11"/>
      <c r="M58" s="13" t="s">
        <v>20</v>
      </c>
      <c r="N58" s="14">
        <f t="shared" si="15"/>
        <v>500</v>
      </c>
      <c r="O58" s="14">
        <f t="shared" si="15"/>
        <v>32</v>
      </c>
      <c r="P58" s="14">
        <f t="shared" si="15"/>
        <v>532</v>
      </c>
      <c r="R58" s="50"/>
      <c r="S58" s="49"/>
      <c r="T58" s="49"/>
    </row>
    <row r="59" spans="1:16" ht="12.75">
      <c r="A59" s="9"/>
      <c r="B59" s="10"/>
      <c r="C59" s="5"/>
      <c r="D59" s="34"/>
      <c r="E59" s="34"/>
      <c r="F59" s="34"/>
      <c r="G59" s="34"/>
      <c r="H59" s="34"/>
      <c r="I59" s="10"/>
      <c r="J59" s="34"/>
      <c r="K59" s="10"/>
      <c r="L59" s="9"/>
      <c r="M59" s="10"/>
      <c r="N59" s="34"/>
      <c r="O59" s="34"/>
      <c r="P59" s="34"/>
    </row>
    <row r="60" spans="1:16" ht="12.75">
      <c r="A60" s="9"/>
      <c r="B60" s="10"/>
      <c r="C60" s="5"/>
      <c r="D60" s="34"/>
      <c r="E60" s="34"/>
      <c r="F60" s="34"/>
      <c r="G60" s="34"/>
      <c r="H60" s="34"/>
      <c r="I60" s="10"/>
      <c r="J60" s="34"/>
      <c r="K60" s="10"/>
      <c r="L60" s="9"/>
      <c r="M60" s="10"/>
      <c r="N60" s="34"/>
      <c r="O60" s="34"/>
      <c r="P60" s="34"/>
    </row>
    <row r="61" spans="1:16" ht="13.5">
      <c r="A61" s="11"/>
      <c r="B61" s="13" t="s">
        <v>16</v>
      </c>
      <c r="C61" s="14">
        <f>C31</f>
        <v>185300</v>
      </c>
      <c r="D61" s="54">
        <f aca="true" t="shared" si="16" ref="D61:P61">D31</f>
        <v>0</v>
      </c>
      <c r="E61" s="14">
        <f t="shared" si="16"/>
        <v>185300</v>
      </c>
      <c r="F61" s="14">
        <f t="shared" si="16"/>
        <v>53050</v>
      </c>
      <c r="G61" s="54">
        <f t="shared" si="16"/>
        <v>0</v>
      </c>
      <c r="H61" s="14">
        <f t="shared" si="16"/>
        <v>53050</v>
      </c>
      <c r="I61" s="54">
        <f t="shared" si="16"/>
        <v>5410200</v>
      </c>
      <c r="J61" s="14">
        <f t="shared" si="16"/>
        <v>210000</v>
      </c>
      <c r="K61" s="54">
        <f t="shared" si="16"/>
        <v>5620200</v>
      </c>
      <c r="L61" s="11"/>
      <c r="M61" s="13" t="s">
        <v>16</v>
      </c>
      <c r="N61" s="14">
        <f t="shared" si="16"/>
        <v>500</v>
      </c>
      <c r="O61" s="14">
        <f t="shared" si="16"/>
        <v>0</v>
      </c>
      <c r="P61" s="14">
        <f t="shared" si="16"/>
        <v>500</v>
      </c>
    </row>
    <row r="62" spans="1:16" ht="13.5">
      <c r="A62" s="11"/>
      <c r="B62" s="13" t="s">
        <v>4</v>
      </c>
      <c r="C62" s="14">
        <f>C58</f>
        <v>185300</v>
      </c>
      <c r="D62" s="54">
        <f aca="true" t="shared" si="17" ref="D62:P62">D58</f>
        <v>18825</v>
      </c>
      <c r="E62" s="14">
        <f t="shared" si="17"/>
        <v>204125</v>
      </c>
      <c r="F62" s="14">
        <f t="shared" si="17"/>
        <v>53050</v>
      </c>
      <c r="G62" s="54">
        <f t="shared" si="17"/>
        <v>0</v>
      </c>
      <c r="H62" s="14">
        <f t="shared" si="17"/>
        <v>53050</v>
      </c>
      <c r="I62" s="54">
        <f t="shared" si="17"/>
        <v>5410200</v>
      </c>
      <c r="J62" s="14">
        <f t="shared" si="17"/>
        <v>210000</v>
      </c>
      <c r="K62" s="54">
        <f t="shared" si="17"/>
        <v>5620200</v>
      </c>
      <c r="L62" s="11"/>
      <c r="M62" s="13" t="s">
        <v>4</v>
      </c>
      <c r="N62" s="14">
        <f t="shared" si="17"/>
        <v>500</v>
      </c>
      <c r="O62" s="14">
        <f t="shared" si="17"/>
        <v>32</v>
      </c>
      <c r="P62" s="14">
        <f t="shared" si="17"/>
        <v>532</v>
      </c>
    </row>
    <row r="63" spans="1:16" ht="13.5">
      <c r="A63" s="11"/>
      <c r="B63" s="13" t="s">
        <v>17</v>
      </c>
      <c r="C63" s="14">
        <f>C61-C62</f>
        <v>0</v>
      </c>
      <c r="D63" s="85">
        <f aca="true" t="shared" si="18" ref="D63:P63">D61-D62</f>
        <v>-18825</v>
      </c>
      <c r="E63" s="14">
        <f t="shared" si="18"/>
        <v>-18825</v>
      </c>
      <c r="F63" s="14">
        <f t="shared" si="18"/>
        <v>0</v>
      </c>
      <c r="G63" s="14">
        <f t="shared" si="18"/>
        <v>0</v>
      </c>
      <c r="H63" s="14">
        <f t="shared" si="18"/>
        <v>0</v>
      </c>
      <c r="I63" s="54">
        <f t="shared" si="18"/>
        <v>0</v>
      </c>
      <c r="J63" s="47">
        <f t="shared" si="18"/>
        <v>0</v>
      </c>
      <c r="K63" s="54">
        <f t="shared" si="18"/>
        <v>0</v>
      </c>
      <c r="L63" s="11"/>
      <c r="M63" s="13" t="s">
        <v>17</v>
      </c>
      <c r="N63" s="14">
        <f t="shared" si="18"/>
        <v>0</v>
      </c>
      <c r="O63" s="47">
        <f t="shared" si="18"/>
        <v>-32</v>
      </c>
      <c r="P63" s="14">
        <f t="shared" si="18"/>
        <v>-32</v>
      </c>
    </row>
    <row r="64" spans="1:16" ht="12.75">
      <c r="A64" s="9"/>
      <c r="B64" s="10"/>
      <c r="C64" s="1"/>
      <c r="D64" s="34"/>
      <c r="E64" s="34"/>
      <c r="F64" s="34"/>
      <c r="G64" s="34"/>
      <c r="H64" s="34"/>
      <c r="I64" s="34"/>
      <c r="J64" s="34"/>
      <c r="K64" s="34"/>
      <c r="L64" s="9"/>
      <c r="M64" s="10"/>
      <c r="N64" s="34"/>
      <c r="O64" s="34"/>
      <c r="P64" s="34"/>
    </row>
    <row r="65" spans="1:16" ht="12.75">
      <c r="A65" s="11">
        <v>6</v>
      </c>
      <c r="B65" s="12" t="s">
        <v>3</v>
      </c>
      <c r="C65" s="14">
        <f>C61</f>
        <v>185300</v>
      </c>
      <c r="D65" s="54">
        <f aca="true" t="shared" si="19" ref="D65:P65">D61</f>
        <v>0</v>
      </c>
      <c r="E65" s="14">
        <f t="shared" si="19"/>
        <v>185300</v>
      </c>
      <c r="F65" s="14">
        <f t="shared" si="19"/>
        <v>53050</v>
      </c>
      <c r="G65" s="54">
        <f t="shared" si="19"/>
        <v>0</v>
      </c>
      <c r="H65" s="14">
        <f t="shared" si="19"/>
        <v>53050</v>
      </c>
      <c r="I65" s="54">
        <f t="shared" si="19"/>
        <v>5410200</v>
      </c>
      <c r="J65" s="14">
        <f t="shared" si="19"/>
        <v>210000</v>
      </c>
      <c r="K65" s="54">
        <f t="shared" si="19"/>
        <v>5620200</v>
      </c>
      <c r="L65" s="11">
        <v>6</v>
      </c>
      <c r="M65" s="12" t="s">
        <v>3</v>
      </c>
      <c r="N65" s="14">
        <f t="shared" si="19"/>
        <v>500</v>
      </c>
      <c r="O65" s="14">
        <f t="shared" si="19"/>
        <v>0</v>
      </c>
      <c r="P65" s="14">
        <f t="shared" si="19"/>
        <v>500</v>
      </c>
    </row>
    <row r="66" spans="1:16" ht="12.75">
      <c r="A66" s="11">
        <v>7</v>
      </c>
      <c r="B66" s="12" t="s">
        <v>42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1">
        <v>7</v>
      </c>
      <c r="M66" s="12" t="s">
        <v>42</v>
      </c>
      <c r="N66" s="14">
        <v>0</v>
      </c>
      <c r="O66" s="14">
        <v>0</v>
      </c>
      <c r="P66" s="14">
        <v>0</v>
      </c>
    </row>
    <row r="67" spans="1:16" ht="12.75">
      <c r="A67" s="11">
        <v>8</v>
      </c>
      <c r="B67" s="12" t="s">
        <v>43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11">
        <v>8</v>
      </c>
      <c r="M67" s="12" t="s">
        <v>43</v>
      </c>
      <c r="N67" s="2">
        <v>0</v>
      </c>
      <c r="O67" s="2">
        <v>0</v>
      </c>
      <c r="P67" s="2">
        <v>0</v>
      </c>
    </row>
    <row r="68" spans="1:16" ht="12.75">
      <c r="A68" s="11">
        <v>9</v>
      </c>
      <c r="B68" s="12" t="s">
        <v>98</v>
      </c>
      <c r="C68" s="14">
        <v>18825</v>
      </c>
      <c r="D68" s="2">
        <v>0</v>
      </c>
      <c r="E68" s="14">
        <v>18825</v>
      </c>
      <c r="F68" s="34"/>
      <c r="G68" s="34"/>
      <c r="H68" s="34"/>
      <c r="I68" s="18">
        <v>44600</v>
      </c>
      <c r="J68" s="34"/>
      <c r="K68" s="18">
        <v>44600</v>
      </c>
      <c r="L68" s="11">
        <v>9</v>
      </c>
      <c r="M68" s="12" t="s">
        <v>98</v>
      </c>
      <c r="N68" s="18">
        <v>32</v>
      </c>
      <c r="O68" s="34"/>
      <c r="P68" s="18">
        <v>32</v>
      </c>
    </row>
    <row r="69" spans="1:16" ht="12.75">
      <c r="A69" s="11"/>
      <c r="B69" s="12" t="s">
        <v>46</v>
      </c>
      <c r="C69" s="14">
        <f>C65+C66+C67+C68</f>
        <v>204125</v>
      </c>
      <c r="D69" s="54">
        <f aca="true" t="shared" si="20" ref="D69:P69">D65+D66+D67+D68</f>
        <v>0</v>
      </c>
      <c r="E69" s="14">
        <f t="shared" si="20"/>
        <v>204125</v>
      </c>
      <c r="F69" s="14">
        <f t="shared" si="20"/>
        <v>53050</v>
      </c>
      <c r="G69" s="54">
        <f t="shared" si="20"/>
        <v>0</v>
      </c>
      <c r="H69" s="14">
        <f t="shared" si="20"/>
        <v>53050</v>
      </c>
      <c r="I69" s="54">
        <f t="shared" si="20"/>
        <v>5454800</v>
      </c>
      <c r="J69" s="14">
        <f t="shared" si="20"/>
        <v>210000</v>
      </c>
      <c r="K69" s="54">
        <f t="shared" si="20"/>
        <v>5664800</v>
      </c>
      <c r="L69" s="11"/>
      <c r="M69" s="12" t="s">
        <v>46</v>
      </c>
      <c r="N69" s="14">
        <f t="shared" si="20"/>
        <v>532</v>
      </c>
      <c r="O69" s="14">
        <f t="shared" si="20"/>
        <v>0</v>
      </c>
      <c r="P69" s="14">
        <f t="shared" si="20"/>
        <v>532</v>
      </c>
    </row>
    <row r="70" spans="1:16" ht="12.75">
      <c r="A70" s="11"/>
      <c r="B70" s="12"/>
      <c r="C70" s="2"/>
      <c r="D70" s="34"/>
      <c r="E70" s="34"/>
      <c r="F70" s="34"/>
      <c r="G70" s="34"/>
      <c r="H70" s="34"/>
      <c r="I70" s="34"/>
      <c r="J70" s="34"/>
      <c r="K70" s="34"/>
      <c r="L70" s="11"/>
      <c r="M70" s="12"/>
      <c r="N70" s="34"/>
      <c r="O70" s="34"/>
      <c r="P70" s="34"/>
    </row>
    <row r="71" spans="1:16" ht="12.75">
      <c r="A71" s="2"/>
      <c r="B71" s="12"/>
      <c r="C71" s="2"/>
      <c r="D71" s="34"/>
      <c r="E71" s="34"/>
      <c r="F71" s="34"/>
      <c r="G71" s="34"/>
      <c r="H71" s="34"/>
      <c r="I71" s="34"/>
      <c r="J71" s="34"/>
      <c r="K71" s="34"/>
      <c r="L71" s="2"/>
      <c r="M71" s="12"/>
      <c r="N71" s="34"/>
      <c r="O71" s="34"/>
      <c r="P71" s="34"/>
    </row>
    <row r="72" spans="1:16" ht="12.75">
      <c r="A72" s="11">
        <v>3</v>
      </c>
      <c r="B72" s="12" t="s">
        <v>11</v>
      </c>
      <c r="C72" s="14">
        <f>C51</f>
        <v>77562</v>
      </c>
      <c r="D72" s="54">
        <f aca="true" t="shared" si="21" ref="D72:P72">D51</f>
        <v>0</v>
      </c>
      <c r="E72" s="14">
        <f t="shared" si="21"/>
        <v>77562</v>
      </c>
      <c r="F72" s="14">
        <f t="shared" si="21"/>
        <v>53050</v>
      </c>
      <c r="G72" s="54">
        <f t="shared" si="21"/>
        <v>0</v>
      </c>
      <c r="H72" s="14">
        <f t="shared" si="21"/>
        <v>53050</v>
      </c>
      <c r="I72" s="54">
        <f t="shared" si="21"/>
        <v>5372000</v>
      </c>
      <c r="J72" s="14">
        <f t="shared" si="21"/>
        <v>210000</v>
      </c>
      <c r="K72" s="54">
        <f t="shared" si="21"/>
        <v>5582000</v>
      </c>
      <c r="L72" s="11">
        <v>3</v>
      </c>
      <c r="M72" s="12" t="s">
        <v>11</v>
      </c>
      <c r="N72" s="14">
        <f t="shared" si="21"/>
        <v>500</v>
      </c>
      <c r="O72" s="14">
        <f t="shared" si="21"/>
        <v>32</v>
      </c>
      <c r="P72" s="14">
        <f t="shared" si="21"/>
        <v>532</v>
      </c>
    </row>
    <row r="73" spans="1:16" ht="12.75">
      <c r="A73" s="11">
        <v>4</v>
      </c>
      <c r="B73" s="12" t="s">
        <v>47</v>
      </c>
      <c r="C73" s="14">
        <f>C56</f>
        <v>107738</v>
      </c>
      <c r="D73" s="54">
        <f aca="true" t="shared" si="22" ref="D73:P73">D56</f>
        <v>18825</v>
      </c>
      <c r="E73" s="14">
        <f t="shared" si="22"/>
        <v>126563</v>
      </c>
      <c r="F73" s="14">
        <f t="shared" si="22"/>
        <v>0</v>
      </c>
      <c r="G73" s="14">
        <f t="shared" si="22"/>
        <v>0</v>
      </c>
      <c r="H73" s="14">
        <f t="shared" si="22"/>
        <v>0</v>
      </c>
      <c r="I73" s="14">
        <f t="shared" si="22"/>
        <v>38200</v>
      </c>
      <c r="J73" s="14">
        <f t="shared" si="22"/>
        <v>0</v>
      </c>
      <c r="K73" s="14">
        <f t="shared" si="22"/>
        <v>38200</v>
      </c>
      <c r="L73" s="11">
        <v>4</v>
      </c>
      <c r="M73" s="12" t="s">
        <v>47</v>
      </c>
      <c r="N73" s="14">
        <f t="shared" si="22"/>
        <v>0</v>
      </c>
      <c r="O73" s="14">
        <f t="shared" si="22"/>
        <v>0</v>
      </c>
      <c r="P73" s="14">
        <f t="shared" si="22"/>
        <v>0</v>
      </c>
    </row>
    <row r="74" spans="1:16" ht="12.75">
      <c r="A74" s="11">
        <v>5</v>
      </c>
      <c r="B74" s="12" t="s">
        <v>48</v>
      </c>
      <c r="C74" s="2">
        <v>0</v>
      </c>
      <c r="D74" s="34"/>
      <c r="E74" s="34"/>
      <c r="F74" s="34"/>
      <c r="G74" s="34"/>
      <c r="H74" s="34"/>
      <c r="I74" s="34"/>
      <c r="J74" s="34"/>
      <c r="K74" s="34"/>
      <c r="L74" s="11">
        <v>5</v>
      </c>
      <c r="M74" s="12" t="s">
        <v>48</v>
      </c>
      <c r="N74" s="34"/>
      <c r="O74" s="34"/>
      <c r="P74" s="34"/>
    </row>
    <row r="75" spans="1:16" ht="12.75">
      <c r="A75" s="2"/>
      <c r="B75" s="12"/>
      <c r="C75" s="2"/>
      <c r="D75" s="34"/>
      <c r="E75" s="34"/>
      <c r="F75" s="34"/>
      <c r="G75" s="34"/>
      <c r="H75" s="34"/>
      <c r="I75" s="34"/>
      <c r="J75" s="34"/>
      <c r="K75" s="34"/>
      <c r="L75" s="2"/>
      <c r="M75" s="12"/>
      <c r="N75" s="34"/>
      <c r="O75" s="34"/>
      <c r="P75" s="34"/>
    </row>
    <row r="76" spans="1:16" ht="12.75">
      <c r="A76" s="2"/>
      <c r="B76" s="12" t="s">
        <v>49</v>
      </c>
      <c r="C76" s="14">
        <f>C72+C73+C75</f>
        <v>185300</v>
      </c>
      <c r="D76" s="54">
        <f aca="true" t="shared" si="23" ref="D76:P76">D72+D73+D75</f>
        <v>18825</v>
      </c>
      <c r="E76" s="14">
        <f t="shared" si="23"/>
        <v>204125</v>
      </c>
      <c r="F76" s="14">
        <f t="shared" si="23"/>
        <v>53050</v>
      </c>
      <c r="G76" s="54">
        <f t="shared" si="23"/>
        <v>0</v>
      </c>
      <c r="H76" s="14">
        <f t="shared" si="23"/>
        <v>53050</v>
      </c>
      <c r="I76" s="54">
        <f t="shared" si="23"/>
        <v>5410200</v>
      </c>
      <c r="J76" s="14">
        <f t="shared" si="23"/>
        <v>210000</v>
      </c>
      <c r="K76" s="54">
        <f t="shared" si="23"/>
        <v>5620200</v>
      </c>
      <c r="L76" s="2"/>
      <c r="M76" s="12" t="s">
        <v>49</v>
      </c>
      <c r="N76" s="14">
        <f t="shared" si="23"/>
        <v>500</v>
      </c>
      <c r="O76" s="14">
        <f t="shared" si="23"/>
        <v>32</v>
      </c>
      <c r="P76" s="14">
        <f t="shared" si="23"/>
        <v>532</v>
      </c>
    </row>
    <row r="77" spans="1:16" ht="12.75">
      <c r="A77" s="2"/>
      <c r="B77" s="12"/>
      <c r="C77" s="2"/>
      <c r="D77" s="34"/>
      <c r="E77" s="34"/>
      <c r="F77" s="34"/>
      <c r="G77" s="34"/>
      <c r="H77" s="34"/>
      <c r="I77" s="34"/>
      <c r="J77" s="34"/>
      <c r="K77" s="34"/>
      <c r="L77" s="2"/>
      <c r="M77" s="12"/>
      <c r="N77" s="34"/>
      <c r="O77" s="34"/>
      <c r="P77" s="34"/>
    </row>
    <row r="78" spans="1:16" ht="12.75">
      <c r="A78" s="2"/>
      <c r="B78" s="12"/>
      <c r="C78" s="35"/>
      <c r="D78" s="36">
        <v>22</v>
      </c>
      <c r="E78" s="37"/>
      <c r="F78" s="41"/>
      <c r="G78" s="42">
        <v>35</v>
      </c>
      <c r="H78" s="43"/>
      <c r="I78" s="38"/>
      <c r="J78" s="39">
        <v>411</v>
      </c>
      <c r="K78" s="40"/>
      <c r="L78" s="2"/>
      <c r="M78" s="12"/>
      <c r="N78" s="44"/>
      <c r="O78" s="45">
        <v>511</v>
      </c>
      <c r="P78" s="46"/>
    </row>
    <row r="79" spans="1:16" ht="13.5">
      <c r="A79" s="11" t="s">
        <v>0</v>
      </c>
      <c r="B79" s="15" t="s">
        <v>1</v>
      </c>
      <c r="C79" s="30" t="s">
        <v>18</v>
      </c>
      <c r="D79" s="2" t="s">
        <v>62</v>
      </c>
      <c r="E79" s="16" t="s">
        <v>18</v>
      </c>
      <c r="F79" s="16" t="s">
        <v>18</v>
      </c>
      <c r="G79" s="2" t="s">
        <v>62</v>
      </c>
      <c r="H79" s="16" t="s">
        <v>18</v>
      </c>
      <c r="I79" s="16" t="s">
        <v>18</v>
      </c>
      <c r="J79" s="2" t="s">
        <v>62</v>
      </c>
      <c r="K79" s="16" t="s">
        <v>18</v>
      </c>
      <c r="L79" s="11" t="s">
        <v>0</v>
      </c>
      <c r="M79" s="15" t="s">
        <v>1</v>
      </c>
      <c r="N79" s="16" t="s">
        <v>18</v>
      </c>
      <c r="O79" s="2" t="s">
        <v>62</v>
      </c>
      <c r="P79" s="16" t="s">
        <v>18</v>
      </c>
    </row>
    <row r="80" spans="1:16" ht="12.75">
      <c r="A80" s="2"/>
      <c r="B80" s="12" t="s">
        <v>50</v>
      </c>
      <c r="C80" s="14">
        <f>C69-C76</f>
        <v>18825</v>
      </c>
      <c r="D80" s="54">
        <f aca="true" t="shared" si="24" ref="D80:P80">D69-D76</f>
        <v>-18825</v>
      </c>
      <c r="E80" s="14">
        <f t="shared" si="24"/>
        <v>0</v>
      </c>
      <c r="F80" s="14">
        <f t="shared" si="24"/>
        <v>0</v>
      </c>
      <c r="G80" s="14">
        <f t="shared" si="24"/>
        <v>0</v>
      </c>
      <c r="H80" s="14">
        <f t="shared" si="24"/>
        <v>0</v>
      </c>
      <c r="I80" s="14">
        <f t="shared" si="24"/>
        <v>44600</v>
      </c>
      <c r="J80" s="14">
        <f t="shared" si="24"/>
        <v>0</v>
      </c>
      <c r="K80" s="14">
        <f t="shared" si="24"/>
        <v>44600</v>
      </c>
      <c r="L80" s="2"/>
      <c r="M80" s="12" t="s">
        <v>50</v>
      </c>
      <c r="N80" s="14">
        <f t="shared" si="24"/>
        <v>32</v>
      </c>
      <c r="O80" s="14">
        <f t="shared" si="24"/>
        <v>-32</v>
      </c>
      <c r="P80" s="14">
        <f t="shared" si="24"/>
        <v>0</v>
      </c>
    </row>
    <row r="81" spans="1:16" ht="12.75">
      <c r="A81" s="2"/>
      <c r="B81" s="12"/>
      <c r="C81" s="2"/>
      <c r="D81" s="34"/>
      <c r="E81" s="34"/>
      <c r="F81" s="34"/>
      <c r="G81" s="34"/>
      <c r="H81" s="34"/>
      <c r="I81" s="34"/>
      <c r="J81" s="34"/>
      <c r="K81" s="34"/>
      <c r="L81" s="2"/>
      <c r="M81" s="12"/>
      <c r="N81" s="34"/>
      <c r="O81" s="34"/>
      <c r="P81" s="34"/>
    </row>
    <row r="82" spans="1:16" ht="12.75">
      <c r="A82" s="2"/>
      <c r="B82" s="12"/>
      <c r="C82" s="2"/>
      <c r="D82" s="34"/>
      <c r="E82" s="34"/>
      <c r="F82" s="34"/>
      <c r="G82" s="34"/>
      <c r="H82" s="34"/>
      <c r="I82" s="34"/>
      <c r="J82" s="34"/>
      <c r="K82" s="34"/>
      <c r="L82" s="2"/>
      <c r="M82" s="12"/>
      <c r="N82" s="34"/>
      <c r="O82" s="34"/>
      <c r="P82" s="34"/>
    </row>
    <row r="83" spans="1:16" ht="12.75">
      <c r="A83" s="2"/>
      <c r="B83" s="12" t="s">
        <v>51</v>
      </c>
      <c r="C83" s="14">
        <f>C65-C72</f>
        <v>107738</v>
      </c>
      <c r="D83" s="54">
        <f aca="true" t="shared" si="25" ref="D83:P83">D65-D72</f>
        <v>0</v>
      </c>
      <c r="E83" s="14">
        <f t="shared" si="25"/>
        <v>107738</v>
      </c>
      <c r="F83" s="14">
        <f t="shared" si="25"/>
        <v>0</v>
      </c>
      <c r="G83" s="14">
        <f t="shared" si="25"/>
        <v>0</v>
      </c>
      <c r="H83" s="14">
        <f t="shared" si="25"/>
        <v>0</v>
      </c>
      <c r="I83" s="14">
        <f t="shared" si="25"/>
        <v>38200</v>
      </c>
      <c r="J83" s="14">
        <f t="shared" si="25"/>
        <v>0</v>
      </c>
      <c r="K83" s="14">
        <f t="shared" si="25"/>
        <v>38200</v>
      </c>
      <c r="L83" s="2"/>
      <c r="M83" s="12" t="s">
        <v>51</v>
      </c>
      <c r="N83" s="14">
        <f t="shared" si="25"/>
        <v>0</v>
      </c>
      <c r="O83" s="14">
        <f t="shared" si="25"/>
        <v>-32</v>
      </c>
      <c r="P83" s="14">
        <f t="shared" si="25"/>
        <v>-32</v>
      </c>
    </row>
    <row r="84" spans="1:16" ht="12.75">
      <c r="A84" s="2"/>
      <c r="B84" s="12" t="s">
        <v>52</v>
      </c>
      <c r="C84" s="14">
        <f>C66-C73</f>
        <v>-107738</v>
      </c>
      <c r="D84" s="54">
        <f aca="true" t="shared" si="26" ref="D84:P84">D66-D73</f>
        <v>-18825</v>
      </c>
      <c r="E84" s="14">
        <f t="shared" si="26"/>
        <v>-126563</v>
      </c>
      <c r="F84" s="14">
        <f t="shared" si="26"/>
        <v>0</v>
      </c>
      <c r="G84" s="14">
        <f t="shared" si="26"/>
        <v>0</v>
      </c>
      <c r="H84" s="14">
        <f t="shared" si="26"/>
        <v>0</v>
      </c>
      <c r="I84" s="54">
        <f t="shared" si="26"/>
        <v>-38200</v>
      </c>
      <c r="J84" s="14">
        <f t="shared" si="26"/>
        <v>0</v>
      </c>
      <c r="K84" s="14">
        <f t="shared" si="26"/>
        <v>-38200</v>
      </c>
      <c r="L84" s="2"/>
      <c r="M84" s="12" t="s">
        <v>52</v>
      </c>
      <c r="N84" s="14">
        <f t="shared" si="26"/>
        <v>0</v>
      </c>
      <c r="O84" s="14">
        <f t="shared" si="26"/>
        <v>0</v>
      </c>
      <c r="P84" s="14">
        <f t="shared" si="26"/>
        <v>0</v>
      </c>
    </row>
    <row r="85" spans="1:16" ht="12.75">
      <c r="A85" s="2"/>
      <c r="B85" s="12" t="s">
        <v>53</v>
      </c>
      <c r="C85" s="2" t="s">
        <v>44</v>
      </c>
      <c r="D85" s="2" t="s">
        <v>44</v>
      </c>
      <c r="E85" s="2" t="s">
        <v>44</v>
      </c>
      <c r="F85" s="2" t="s">
        <v>44</v>
      </c>
      <c r="G85" s="2" t="s">
        <v>44</v>
      </c>
      <c r="H85" s="2" t="s">
        <v>44</v>
      </c>
      <c r="I85" s="2" t="s">
        <v>44</v>
      </c>
      <c r="J85" s="2" t="s">
        <v>44</v>
      </c>
      <c r="K85" s="2" t="s">
        <v>44</v>
      </c>
      <c r="L85" s="2"/>
      <c r="M85" s="12" t="s">
        <v>53</v>
      </c>
      <c r="N85" s="2" t="s">
        <v>44</v>
      </c>
      <c r="O85" s="2" t="s">
        <v>44</v>
      </c>
      <c r="P85" s="2" t="s">
        <v>44</v>
      </c>
    </row>
    <row r="87" spans="1:3" ht="12.75">
      <c r="A87" s="94" t="s">
        <v>105</v>
      </c>
      <c r="C87" s="95">
        <v>18825.09</v>
      </c>
    </row>
    <row r="88" spans="1:3" ht="12.75">
      <c r="A88" s="94" t="s">
        <v>106</v>
      </c>
      <c r="C88" s="95">
        <v>32</v>
      </c>
    </row>
    <row r="89" spans="1:3" ht="12.75">
      <c r="A89" s="94" t="s">
        <v>107</v>
      </c>
      <c r="C89" s="97">
        <v>210000</v>
      </c>
    </row>
  </sheetData>
  <sheetProtection/>
  <mergeCells count="5">
    <mergeCell ref="A1:B1"/>
    <mergeCell ref="A6:B6"/>
    <mergeCell ref="A40:B40"/>
    <mergeCell ref="L6:M6"/>
    <mergeCell ref="L40:M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Tanja Horvat</cp:lastModifiedBy>
  <cp:lastPrinted>2021-09-10T12:57:25Z</cp:lastPrinted>
  <dcterms:created xsi:type="dcterms:W3CDTF">2010-12-21T07:15:33Z</dcterms:created>
  <dcterms:modified xsi:type="dcterms:W3CDTF">2021-09-10T12:57:35Z</dcterms:modified>
  <cp:category/>
  <cp:version/>
  <cp:contentType/>
  <cp:contentStatus/>
</cp:coreProperties>
</file>