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REBALANS FIN.PLANA 2019" sheetId="1" r:id="rId1"/>
    <sheet name="PROJEKCIJA 2020" sheetId="2" state="hidden" r:id="rId2"/>
    <sheet name="PROJEKCIJA 2021" sheetId="3" state="hidden" r:id="rId3"/>
    <sheet name="REBALANS BBŽ" sheetId="4" state="hidden" r:id="rId4"/>
    <sheet name="rebalans vlastiti" sheetId="5" state="hidden" r:id="rId5"/>
    <sheet name="rebalans državno" sheetId="6" state="hidden" r:id="rId6"/>
  </sheets>
  <definedNames/>
  <calcPr fullCalcOnLoad="1"/>
</workbook>
</file>

<file path=xl/sharedStrings.xml><?xml version="1.0" encoding="utf-8"?>
<sst xmlns="http://schemas.openxmlformats.org/spreadsheetml/2006/main" count="576" uniqueCount="69">
  <si>
    <t>RAČUN</t>
  </si>
  <si>
    <t>O P I S</t>
  </si>
  <si>
    <t>P R I H O D I</t>
  </si>
  <si>
    <t>PRIHODI POSLOVANJA</t>
  </si>
  <si>
    <t>R A S H O D I</t>
  </si>
  <si>
    <t>PLAĆE</t>
  </si>
  <si>
    <t>OSTALI RASHODI ZA ZAPOSLENE</t>
  </si>
  <si>
    <t>DOPRINOSI NA PLAĆU</t>
  </si>
  <si>
    <t>RASHODI ZA USLUGE</t>
  </si>
  <si>
    <t>OSTALI NESPOMENUTI RASHODI</t>
  </si>
  <si>
    <t>OSTALI FINANCIJSKI RASHODI</t>
  </si>
  <si>
    <t>RASHODI POSLOVANJA</t>
  </si>
  <si>
    <t>GRAĐEVINSKI OBJEKTI</t>
  </si>
  <si>
    <t>POSTROJENJA I OPREMA</t>
  </si>
  <si>
    <t>KNJIGE I UMJETNIČKE VRIJED.</t>
  </si>
  <si>
    <t>RASHODI ZA NAB. NEFIN. IMOVINE</t>
  </si>
  <si>
    <t xml:space="preserve">P R I H O D I </t>
  </si>
  <si>
    <t>VIŠAK - MANJAK</t>
  </si>
  <si>
    <t>I-XII</t>
  </si>
  <si>
    <t>OBRTNIČKA ŠKOLA</t>
  </si>
  <si>
    <t>U K U P N O  R A S H O D I</t>
  </si>
  <si>
    <t>PRIHODI IZ ŽUP.PROR.ZA MAT.RASH.</t>
  </si>
  <si>
    <t>PRIH.IZ GRADSKOG PRORAČUNA</t>
  </si>
  <si>
    <t>PRIH.ZA FINANC.RASH.POSL.</t>
  </si>
  <si>
    <t>UKUPNI PRIHODI</t>
  </si>
  <si>
    <t>KAPITALNE POMOĆI PROR.KOR.IZ PR.KOJI IM NIJE NAD</t>
  </si>
  <si>
    <t>POMOĆI PROR.KOR.IZ PROR.KOJI IM NIJE NADL.</t>
  </si>
  <si>
    <t>TEKUĆE POM. IZ DRŽ.PRORAČ.TEM. PR.EU</t>
  </si>
  <si>
    <t>POM.IZ DRŽ. PROR.TEM.PRIJENOSA EU</t>
  </si>
  <si>
    <t>KAMATE NA DEPOZITE PO VIĐENJU</t>
  </si>
  <si>
    <t>PRIHODI OD FINANCIJSKE IMOVINE</t>
  </si>
  <si>
    <t>PRIHODI PO POSEBNIM PROPISIMA</t>
  </si>
  <si>
    <t>OSTALI PRIHODI ZA POSEBNE NAMJENE</t>
  </si>
  <si>
    <t>TEK.POM.IZ DRŽ.PRORAČUNA PROR.KORIS.PROR.JLP S</t>
  </si>
  <si>
    <t>PRIHODI OD PRUŽENIH USLUGA</t>
  </si>
  <si>
    <t>PRIHODI OD PRODAJE PRIZ.I ROBE TE PRUŽENIH USLUGA</t>
  </si>
  <si>
    <t xml:space="preserve">OSTALI PRIHODI  </t>
  </si>
  <si>
    <t>OSTALI PRIHODI</t>
  </si>
  <si>
    <t>TEKUĆE POMOĆI OHZMO-a,HZZ-a i HZZO-a</t>
  </si>
  <si>
    <t>POMOĆI OD IZVANPRORAČUNSKIH KORISNIKA</t>
  </si>
  <si>
    <t>SUFINANCIRANJE CIJENE USLUGE, PARTICIPACIJE I SL.</t>
  </si>
  <si>
    <t>PRIHODI OD PRODANIH PROIZVODA</t>
  </si>
  <si>
    <t>PRIHODI OD PRODAJE NEFIN. IMOVINE</t>
  </si>
  <si>
    <t>FINANCIJSKI PRIHODI</t>
  </si>
  <si>
    <t xml:space="preserve"> -      </t>
  </si>
  <si>
    <t xml:space="preserve">VIŠAK PRIHODA </t>
  </si>
  <si>
    <t xml:space="preserve">U K U P N O   P R I H O D I </t>
  </si>
  <si>
    <t>RASH. ZA NABAVU NEFINANC. IMOV.</t>
  </si>
  <si>
    <t>FINANCIJSKI RASHODI</t>
  </si>
  <si>
    <t xml:space="preserve">U K U P N O   R A S H O D I </t>
  </si>
  <si>
    <t xml:space="preserve">VIŠAK / MANJAK PRIHODA </t>
  </si>
  <si>
    <t>VIŠAK / MANJAK PRIH. POSLOVANJA</t>
  </si>
  <si>
    <t>VIŠAK / MANJAK PRIH. - NEFINANC. IM.</t>
  </si>
  <si>
    <t>VIŠAK / MANJAK PRIH. - FINANC. IMOV.</t>
  </si>
  <si>
    <t>PRIH.IZ NADLEŽ. PROR.ZA NABAVU NEF.IMOVINE</t>
  </si>
  <si>
    <t>OSTALI NESPOMENUTI PRIHODI PO POSEBNIM PROPISIMA</t>
  </si>
  <si>
    <t>TEKUĆE DONACIJE OD TRGOVAČKIH DJELATNOSTI</t>
  </si>
  <si>
    <t>DONACIJE OD PRAVNIH I FIZ. OSOBA IZVAN OPĆEG PR.</t>
  </si>
  <si>
    <t>RASHODI ZA MATERIJAL I ENERGIJU</t>
  </si>
  <si>
    <t>NAKNADE TROŠKOVA OSOBAMA IZVAN RADNOG ODNOSA</t>
  </si>
  <si>
    <t>NAKNADE TROŠKOVA ZAPOSLENIMA</t>
  </si>
  <si>
    <t>PROJEKCIJA FINANCIJSKOG PLANA ZA 2020. GODINU</t>
  </si>
  <si>
    <t>PROJEKCIJA FINANCIJSKOG PLANA ZA 2021. GODINU</t>
  </si>
  <si>
    <t>IZVOR</t>
  </si>
  <si>
    <t>REBALANS</t>
  </si>
  <si>
    <t>TEKUĆE POM. OD IZVAN PRORAČ.KOR. TEM. PR.EU</t>
  </si>
  <si>
    <t>KAPITALNE POMOĆI IZ DRŽAVNOG PROR.KOR.PROR.JLP®S</t>
  </si>
  <si>
    <t>REBALANS FINANCIJSKOG PLANA ZA 2019. GODINU</t>
  </si>
  <si>
    <t xml:space="preserve">Bjelovar, 27. lipanj 2019.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</si>
</sst>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3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Border="1" applyAlignment="1">
      <alignment/>
    </xf>
    <xf numFmtId="0" fontId="3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19" borderId="12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1" fillId="19" borderId="15" xfId="0" applyFont="1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4" fontId="3" fillId="15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5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E84" sqref="A1:E84"/>
    </sheetView>
  </sheetViews>
  <sheetFormatPr defaultColWidth="9.140625" defaultRowHeight="12.75"/>
  <cols>
    <col min="1" max="1" width="7.8515625" style="7" customWidth="1"/>
    <col min="2" max="2" width="42.421875" style="8" customWidth="1"/>
    <col min="3" max="3" width="12.8515625" style="4" customWidth="1"/>
    <col min="4" max="4" width="10.8515625" style="0" customWidth="1"/>
    <col min="5" max="5" width="11.7109375" style="0" bestFit="1" customWidth="1"/>
  </cols>
  <sheetData>
    <row r="1" spans="1:2" ht="12.75">
      <c r="A1" s="65" t="s">
        <v>19</v>
      </c>
      <c r="B1" s="65"/>
    </row>
    <row r="2" ht="12.75">
      <c r="B2" s="6" t="s">
        <v>67</v>
      </c>
    </row>
    <row r="4" spans="1:5" ht="13.5">
      <c r="A4" s="11" t="s">
        <v>0</v>
      </c>
      <c r="B4" s="15" t="s">
        <v>1</v>
      </c>
      <c r="C4" s="16" t="s">
        <v>18</v>
      </c>
      <c r="D4" s="56" t="s">
        <v>64</v>
      </c>
      <c r="E4" s="16" t="s">
        <v>18</v>
      </c>
    </row>
    <row r="5" spans="1:5" ht="12.75">
      <c r="A5" s="66" t="s">
        <v>2</v>
      </c>
      <c r="B5" s="67"/>
      <c r="C5" s="1"/>
      <c r="D5" s="39"/>
      <c r="E5" s="39"/>
    </row>
    <row r="6" spans="1:5" ht="12.75">
      <c r="A6" s="21">
        <v>63414</v>
      </c>
      <c r="B6" s="21" t="s">
        <v>38</v>
      </c>
      <c r="C6" s="5">
        <v>8000</v>
      </c>
      <c r="D6" s="19">
        <v>-8000</v>
      </c>
      <c r="E6" s="19">
        <f>C6+D6</f>
        <v>0</v>
      </c>
    </row>
    <row r="7" spans="1:5" ht="12.75">
      <c r="A7" s="20">
        <v>634</v>
      </c>
      <c r="B7" s="20" t="s">
        <v>39</v>
      </c>
      <c r="C7" s="14">
        <f>C6</f>
        <v>8000</v>
      </c>
      <c r="D7" s="14">
        <f>D6</f>
        <v>-8000</v>
      </c>
      <c r="E7" s="14">
        <f>E6</f>
        <v>0</v>
      </c>
    </row>
    <row r="8" spans="1:5" ht="12.75">
      <c r="A8" s="9">
        <v>63612</v>
      </c>
      <c r="B8" s="3" t="s">
        <v>33</v>
      </c>
      <c r="C8" s="14">
        <v>4606760</v>
      </c>
      <c r="D8" s="39"/>
      <c r="E8" s="19">
        <f>C8+D8</f>
        <v>4606760</v>
      </c>
    </row>
    <row r="9" spans="1:5" ht="12.75">
      <c r="A9" s="9">
        <v>63622</v>
      </c>
      <c r="B9" s="3" t="s">
        <v>66</v>
      </c>
      <c r="C9" s="14"/>
      <c r="D9" s="19">
        <v>25000</v>
      </c>
      <c r="E9" s="19">
        <f>C9+D9</f>
        <v>25000</v>
      </c>
    </row>
    <row r="10" spans="1:5" ht="12.75">
      <c r="A10" s="11">
        <v>636</v>
      </c>
      <c r="B10" s="2" t="s">
        <v>26</v>
      </c>
      <c r="C10" s="14">
        <f>C9+C8</f>
        <v>4606760</v>
      </c>
      <c r="D10" s="14">
        <f>D9+D8</f>
        <v>25000</v>
      </c>
      <c r="E10" s="14">
        <f>E9+E8</f>
        <v>4631760</v>
      </c>
    </row>
    <row r="11" spans="1:5" ht="12.75">
      <c r="A11" s="9">
        <v>63814</v>
      </c>
      <c r="B11" s="3" t="s">
        <v>65</v>
      </c>
      <c r="C11" s="19"/>
      <c r="D11" s="19">
        <v>12300</v>
      </c>
      <c r="E11" s="19">
        <f>C11+D11</f>
        <v>12300</v>
      </c>
    </row>
    <row r="12" spans="1:5" ht="12.75">
      <c r="A12" s="11">
        <v>638</v>
      </c>
      <c r="B12" s="2" t="s">
        <v>28</v>
      </c>
      <c r="C12" s="14">
        <f>C11</f>
        <v>0</v>
      </c>
      <c r="D12" s="14">
        <f>D11</f>
        <v>12300</v>
      </c>
      <c r="E12" s="14">
        <f>E11</f>
        <v>12300</v>
      </c>
    </row>
    <row r="13" spans="1:5" ht="12.75">
      <c r="A13" s="9">
        <v>64132</v>
      </c>
      <c r="B13" s="3" t="s">
        <v>29</v>
      </c>
      <c r="C13" s="19">
        <v>1100</v>
      </c>
      <c r="D13" s="39"/>
      <c r="E13" s="19">
        <f>C13+D13</f>
        <v>1100</v>
      </c>
    </row>
    <row r="14" spans="1:5" ht="12.75">
      <c r="A14" s="11">
        <v>641</v>
      </c>
      <c r="B14" s="2" t="s">
        <v>30</v>
      </c>
      <c r="C14" s="14">
        <f>C13</f>
        <v>1100</v>
      </c>
      <c r="D14" s="14">
        <f>D13</f>
        <v>0</v>
      </c>
      <c r="E14" s="14">
        <f>E13</f>
        <v>1100</v>
      </c>
    </row>
    <row r="15" spans="1:5" ht="12.75">
      <c r="A15" s="11">
        <v>65264</v>
      </c>
      <c r="B15" s="2" t="s">
        <v>40</v>
      </c>
      <c r="C15" s="14">
        <v>0</v>
      </c>
      <c r="D15" s="19">
        <v>49500</v>
      </c>
      <c r="E15" s="19">
        <f>C15+D15</f>
        <v>49500</v>
      </c>
    </row>
    <row r="16" spans="1:5" ht="12.75">
      <c r="A16" s="9">
        <v>65268</v>
      </c>
      <c r="B16" s="1" t="s">
        <v>32</v>
      </c>
      <c r="C16" s="5">
        <v>0</v>
      </c>
      <c r="D16" s="19"/>
      <c r="E16" s="19">
        <f>C16+D16</f>
        <v>0</v>
      </c>
    </row>
    <row r="17" spans="1:5" ht="12.75">
      <c r="A17" s="9">
        <v>65269</v>
      </c>
      <c r="B17" s="3" t="s">
        <v>55</v>
      </c>
      <c r="C17" s="5">
        <v>49500</v>
      </c>
      <c r="D17" s="19">
        <v>-49500</v>
      </c>
      <c r="E17" s="19">
        <f>C17+D17</f>
        <v>0</v>
      </c>
    </row>
    <row r="18" spans="1:5" ht="12.75">
      <c r="A18" s="11">
        <v>652</v>
      </c>
      <c r="B18" s="2" t="s">
        <v>31</v>
      </c>
      <c r="C18" s="14">
        <f>C16+C15+C17</f>
        <v>49500</v>
      </c>
      <c r="D18" s="14">
        <f>D16+D15+D17</f>
        <v>0</v>
      </c>
      <c r="E18" s="14">
        <f>E16+E15+E17</f>
        <v>49500</v>
      </c>
    </row>
    <row r="19" spans="1:5" ht="12.75">
      <c r="A19" s="11">
        <v>66141</v>
      </c>
      <c r="B19" s="2" t="s">
        <v>41</v>
      </c>
      <c r="C19" s="14">
        <v>5000</v>
      </c>
      <c r="D19" s="39"/>
      <c r="E19" s="19">
        <f>C19+D19</f>
        <v>5000</v>
      </c>
    </row>
    <row r="20" spans="1:5" ht="12.75">
      <c r="A20" s="9">
        <v>66151</v>
      </c>
      <c r="B20" s="3" t="s">
        <v>34</v>
      </c>
      <c r="C20" s="5">
        <v>171000</v>
      </c>
      <c r="D20" s="39"/>
      <c r="E20" s="19">
        <f>C20+D20</f>
        <v>171000</v>
      </c>
    </row>
    <row r="21" spans="1:5" ht="12.75">
      <c r="A21" s="11">
        <v>661</v>
      </c>
      <c r="B21" s="2" t="s">
        <v>35</v>
      </c>
      <c r="C21" s="14">
        <f>C20+C19</f>
        <v>176000</v>
      </c>
      <c r="D21" s="14">
        <f>D20+D19</f>
        <v>0</v>
      </c>
      <c r="E21" s="14">
        <f>E20+E19</f>
        <v>176000</v>
      </c>
    </row>
    <row r="22" spans="1:5" ht="12.75">
      <c r="A22" s="9">
        <v>66313</v>
      </c>
      <c r="B22" s="2" t="s">
        <v>56</v>
      </c>
      <c r="C22" s="14">
        <v>0</v>
      </c>
      <c r="D22" s="19">
        <v>10000</v>
      </c>
      <c r="E22" s="19">
        <f>C22+D22</f>
        <v>10000</v>
      </c>
    </row>
    <row r="23" spans="1:5" ht="12.75">
      <c r="A23" s="9">
        <v>663</v>
      </c>
      <c r="B23" s="2" t="s">
        <v>57</v>
      </c>
      <c r="C23" s="14">
        <f>C22</f>
        <v>0</v>
      </c>
      <c r="D23" s="14">
        <f>D22</f>
        <v>10000</v>
      </c>
      <c r="E23" s="14">
        <f>E22</f>
        <v>10000</v>
      </c>
    </row>
    <row r="24" spans="1:5" ht="12.75">
      <c r="A24" s="9">
        <v>67111</v>
      </c>
      <c r="B24" s="1" t="s">
        <v>21</v>
      </c>
      <c r="C24" s="5">
        <v>732250</v>
      </c>
      <c r="D24" s="19">
        <v>110925</v>
      </c>
      <c r="E24" s="19">
        <f>C24+D24</f>
        <v>843175</v>
      </c>
    </row>
    <row r="25" spans="1:5" ht="12.75">
      <c r="A25" s="9">
        <v>67121</v>
      </c>
      <c r="B25" s="3" t="s">
        <v>54</v>
      </c>
      <c r="C25" s="5">
        <v>0</v>
      </c>
      <c r="D25" s="19">
        <v>20000</v>
      </c>
      <c r="E25" s="19">
        <f>C25+D25</f>
        <v>20000</v>
      </c>
    </row>
    <row r="26" spans="1:5" ht="12.75">
      <c r="A26" s="9">
        <v>67118</v>
      </c>
      <c r="B26" s="1" t="s">
        <v>22</v>
      </c>
      <c r="C26" s="5"/>
      <c r="D26" s="39"/>
      <c r="E26" s="39"/>
    </row>
    <row r="27" spans="1:5" ht="12.75">
      <c r="A27" s="11">
        <v>671</v>
      </c>
      <c r="B27" s="2" t="s">
        <v>23</v>
      </c>
      <c r="C27" s="14">
        <f>SUM(C24:C26)</f>
        <v>732250</v>
      </c>
      <c r="D27" s="14">
        <f>SUM(D24:D26)</f>
        <v>130925</v>
      </c>
      <c r="E27" s="14">
        <f>SUM(E24:E26)</f>
        <v>863175</v>
      </c>
    </row>
    <row r="28" spans="1:5" ht="12.75">
      <c r="A28" s="9">
        <v>68311</v>
      </c>
      <c r="B28" s="3" t="s">
        <v>36</v>
      </c>
      <c r="C28" s="5">
        <v>2550</v>
      </c>
      <c r="D28" s="39"/>
      <c r="E28" s="19">
        <f>C28+D28</f>
        <v>2550</v>
      </c>
    </row>
    <row r="29" spans="1:5" ht="12.75">
      <c r="A29" s="11">
        <v>683</v>
      </c>
      <c r="B29" s="2" t="s">
        <v>37</v>
      </c>
      <c r="C29" s="14">
        <f>SUM(C28:C28)</f>
        <v>2550</v>
      </c>
      <c r="D29" s="14">
        <f>SUM(D28:D28)</f>
        <v>0</v>
      </c>
      <c r="E29" s="14">
        <f>SUM(E28:E28)</f>
        <v>2550</v>
      </c>
    </row>
    <row r="30" spans="1:5" ht="12.75">
      <c r="A30" s="11">
        <v>6</v>
      </c>
      <c r="B30" s="2" t="s">
        <v>3</v>
      </c>
      <c r="C30" s="14">
        <f>C7+C10+C12+C14+C18+C21+C27+C29+C23</f>
        <v>5576160</v>
      </c>
      <c r="D30" s="14">
        <f>D7+D10+D12+D14+D18+D21+D27+D29+D23</f>
        <v>170225</v>
      </c>
      <c r="E30" s="14">
        <f>E7+E10+E12+E14+E18+E21+E27+E29+E23</f>
        <v>5746385</v>
      </c>
    </row>
    <row r="31" spans="1:5" ht="12.75">
      <c r="A31" s="11"/>
      <c r="B31" s="12"/>
      <c r="C31" s="5"/>
      <c r="D31" s="39"/>
      <c r="E31" s="39"/>
    </row>
    <row r="32" spans="1:5" ht="12.75">
      <c r="A32" s="11"/>
      <c r="B32" s="17" t="s">
        <v>24</v>
      </c>
      <c r="C32" s="14">
        <f>C30</f>
        <v>5576160</v>
      </c>
      <c r="D32" s="14">
        <f>D30</f>
        <v>170225</v>
      </c>
      <c r="E32" s="14">
        <f>E30</f>
        <v>5746385</v>
      </c>
    </row>
    <row r="33" spans="1:5" ht="12.75">
      <c r="A33" s="11"/>
      <c r="B33" s="12"/>
      <c r="C33" s="5"/>
      <c r="D33" s="39"/>
      <c r="E33" s="39"/>
    </row>
    <row r="34" spans="1:5" ht="12.75">
      <c r="A34" s="9"/>
      <c r="B34" s="10"/>
      <c r="C34" s="5"/>
      <c r="D34" s="39"/>
      <c r="E34" s="39"/>
    </row>
    <row r="35" spans="1:5" ht="12.75">
      <c r="A35" s="68" t="s">
        <v>4</v>
      </c>
      <c r="B35" s="69"/>
      <c r="C35" s="18"/>
      <c r="D35" s="39"/>
      <c r="E35" s="39"/>
    </row>
    <row r="36" spans="1:5" ht="13.5">
      <c r="A36" s="11" t="s">
        <v>0</v>
      </c>
      <c r="B36" s="15" t="s">
        <v>1</v>
      </c>
      <c r="C36" s="16" t="s">
        <v>18</v>
      </c>
      <c r="D36" s="56" t="s">
        <v>64</v>
      </c>
      <c r="E36" s="16" t="s">
        <v>18</v>
      </c>
    </row>
    <row r="37" spans="1:5" ht="13.5">
      <c r="A37" s="11">
        <v>311</v>
      </c>
      <c r="B37" s="13" t="s">
        <v>5</v>
      </c>
      <c r="C37" s="22">
        <v>3786485</v>
      </c>
      <c r="D37" s="39"/>
      <c r="E37" s="19">
        <f>C37+D37</f>
        <v>3786485</v>
      </c>
    </row>
    <row r="38" spans="1:5" ht="13.5">
      <c r="A38" s="11">
        <v>312</v>
      </c>
      <c r="B38" s="13" t="s">
        <v>6</v>
      </c>
      <c r="C38" s="22">
        <v>273450</v>
      </c>
      <c r="D38" s="39"/>
      <c r="E38" s="19">
        <f aca="true" t="shared" si="0" ref="E38:E45">C38+D38</f>
        <v>273450</v>
      </c>
    </row>
    <row r="39" spans="1:5" ht="13.5">
      <c r="A39" s="11">
        <v>313</v>
      </c>
      <c r="B39" s="13" t="s">
        <v>7</v>
      </c>
      <c r="C39" s="22">
        <v>651275</v>
      </c>
      <c r="D39" s="39"/>
      <c r="E39" s="19">
        <f t="shared" si="0"/>
        <v>651275</v>
      </c>
    </row>
    <row r="40" spans="1:5" ht="13.5">
      <c r="A40" s="11">
        <v>321</v>
      </c>
      <c r="B40" s="13" t="s">
        <v>60</v>
      </c>
      <c r="C40" s="22">
        <v>197550</v>
      </c>
      <c r="D40" s="19">
        <v>5000</v>
      </c>
      <c r="E40" s="19">
        <f t="shared" si="0"/>
        <v>202550</v>
      </c>
    </row>
    <row r="41" spans="1:5" ht="13.5">
      <c r="A41" s="11">
        <v>322</v>
      </c>
      <c r="B41" s="13" t="s">
        <v>58</v>
      </c>
      <c r="C41" s="22">
        <v>256200</v>
      </c>
      <c r="D41" s="19">
        <v>26658</v>
      </c>
      <c r="E41" s="19">
        <f t="shared" si="0"/>
        <v>282858</v>
      </c>
    </row>
    <row r="42" spans="1:5" ht="13.5">
      <c r="A42" s="11">
        <v>323</v>
      </c>
      <c r="B42" s="13" t="s">
        <v>8</v>
      </c>
      <c r="C42" s="14">
        <v>259500</v>
      </c>
      <c r="D42" s="19">
        <v>91425</v>
      </c>
      <c r="E42" s="19">
        <f t="shared" si="0"/>
        <v>350925</v>
      </c>
    </row>
    <row r="43" spans="1:5" ht="13.5">
      <c r="A43" s="11">
        <v>324</v>
      </c>
      <c r="B43" s="13" t="s">
        <v>59</v>
      </c>
      <c r="C43" s="14">
        <v>8000</v>
      </c>
      <c r="D43" s="19">
        <v>4300</v>
      </c>
      <c r="E43" s="19">
        <f t="shared" si="0"/>
        <v>12300</v>
      </c>
    </row>
    <row r="44" spans="1:5" ht="13.5">
      <c r="A44" s="11">
        <v>329</v>
      </c>
      <c r="B44" s="13" t="s">
        <v>9</v>
      </c>
      <c r="C44" s="14">
        <v>44000</v>
      </c>
      <c r="D44" s="39"/>
      <c r="E44" s="19">
        <f t="shared" si="0"/>
        <v>44000</v>
      </c>
    </row>
    <row r="45" spans="1:5" ht="13.5">
      <c r="A45" s="11">
        <v>343</v>
      </c>
      <c r="B45" s="13" t="s">
        <v>10</v>
      </c>
      <c r="C45" s="14">
        <v>5000</v>
      </c>
      <c r="D45" s="39"/>
      <c r="E45" s="19">
        <f t="shared" si="0"/>
        <v>5000</v>
      </c>
    </row>
    <row r="46" spans="1:5" ht="13.5">
      <c r="A46" s="11">
        <v>3</v>
      </c>
      <c r="B46" s="13" t="s">
        <v>11</v>
      </c>
      <c r="C46" s="14">
        <f>C37+C38+C39+C40+C41+C42+C43+C44+C45</f>
        <v>5481460</v>
      </c>
      <c r="D46" s="14">
        <f>D37+D38+D39+D40+D41+D42+D43+D44+D45</f>
        <v>127383</v>
      </c>
      <c r="E46" s="14">
        <f>E37+E38+E39+E40+E41+E42+E43+E44+E45</f>
        <v>5608843</v>
      </c>
    </row>
    <row r="47" spans="1:5" ht="13.5">
      <c r="A47" s="11"/>
      <c r="B47" s="13"/>
      <c r="C47" s="14"/>
      <c r="D47" s="39"/>
      <c r="E47" s="39"/>
    </row>
    <row r="48" spans="1:5" ht="12.75">
      <c r="A48" s="11">
        <v>421</v>
      </c>
      <c r="B48" s="12" t="s">
        <v>12</v>
      </c>
      <c r="C48" s="14"/>
      <c r="D48" s="39"/>
      <c r="E48" s="39"/>
    </row>
    <row r="49" spans="1:5" ht="13.5">
      <c r="A49" s="11">
        <v>422</v>
      </c>
      <c r="B49" s="13" t="s">
        <v>13</v>
      </c>
      <c r="C49" s="14">
        <v>84700</v>
      </c>
      <c r="D49" s="19">
        <v>41700</v>
      </c>
      <c r="E49" s="19">
        <f>C49+D49</f>
        <v>126400</v>
      </c>
    </row>
    <row r="50" spans="1:5" ht="13.5">
      <c r="A50" s="11">
        <v>424</v>
      </c>
      <c r="B50" s="13" t="s">
        <v>14</v>
      </c>
      <c r="C50" s="14">
        <v>10000</v>
      </c>
      <c r="D50" s="19">
        <v>3300</v>
      </c>
      <c r="E50" s="19">
        <f>C50+D50</f>
        <v>13300</v>
      </c>
    </row>
    <row r="51" spans="1:5" ht="13.5">
      <c r="A51" s="11">
        <v>4</v>
      </c>
      <c r="B51" s="13" t="s">
        <v>15</v>
      </c>
      <c r="C51" s="14">
        <f>SUM(C48+C49+C50)</f>
        <v>94700</v>
      </c>
      <c r="D51" s="14">
        <f>SUM(D48+D49+D50)</f>
        <v>45000</v>
      </c>
      <c r="E51" s="14">
        <f>SUM(E48+E49+E50)</f>
        <v>139700</v>
      </c>
    </row>
    <row r="52" spans="1:5" ht="12.75">
      <c r="A52" s="9"/>
      <c r="B52" s="10"/>
      <c r="C52" s="5"/>
      <c r="D52" s="39"/>
      <c r="E52" s="39"/>
    </row>
    <row r="53" spans="1:5" ht="13.5">
      <c r="A53" s="11"/>
      <c r="B53" s="13" t="s">
        <v>20</v>
      </c>
      <c r="C53" s="14">
        <f>SUM(C51+C46)</f>
        <v>5576160</v>
      </c>
      <c r="D53" s="14">
        <f>SUM(D51+D46)</f>
        <v>172383</v>
      </c>
      <c r="E53" s="14">
        <f>SUM(E51+E46)</f>
        <v>5748543</v>
      </c>
    </row>
    <row r="54" spans="1:5" ht="12.75">
      <c r="A54" s="9"/>
      <c r="B54" s="10"/>
      <c r="C54" s="5"/>
      <c r="D54" s="39"/>
      <c r="E54" s="39"/>
    </row>
    <row r="55" spans="1:5" ht="12.75">
      <c r="A55" s="9"/>
      <c r="B55" s="10"/>
      <c r="C55" s="5"/>
      <c r="D55" s="39"/>
      <c r="E55" s="39"/>
    </row>
    <row r="56" spans="1:5" ht="12.75">
      <c r="A56" s="9"/>
      <c r="B56" s="10"/>
      <c r="C56" s="5"/>
      <c r="D56" s="39"/>
      <c r="E56" s="39"/>
    </row>
    <row r="57" spans="1:5" ht="13.5">
      <c r="A57" s="11" t="s">
        <v>0</v>
      </c>
      <c r="B57" s="15" t="s">
        <v>1</v>
      </c>
      <c r="C57" s="16" t="s">
        <v>18</v>
      </c>
      <c r="D57" s="56" t="s">
        <v>64</v>
      </c>
      <c r="E57" s="16" t="s">
        <v>18</v>
      </c>
    </row>
    <row r="58" spans="1:5" ht="12.75">
      <c r="A58" s="9"/>
      <c r="B58" s="10"/>
      <c r="C58" s="5"/>
      <c r="D58" s="39"/>
      <c r="E58" s="39"/>
    </row>
    <row r="59" spans="1:5" ht="13.5">
      <c r="A59" s="11"/>
      <c r="B59" s="13" t="s">
        <v>16</v>
      </c>
      <c r="C59" s="14">
        <f>C30</f>
        <v>5576160</v>
      </c>
      <c r="D59" s="14">
        <f>D30</f>
        <v>170225</v>
      </c>
      <c r="E59" s="14">
        <f>E30</f>
        <v>5746385</v>
      </c>
    </row>
    <row r="60" spans="1:5" ht="13.5">
      <c r="A60" s="11"/>
      <c r="B60" s="13" t="s">
        <v>4</v>
      </c>
      <c r="C60" s="14">
        <f>C53</f>
        <v>5576160</v>
      </c>
      <c r="D60" s="14">
        <f>D53</f>
        <v>172383</v>
      </c>
      <c r="E60" s="14">
        <f>E53</f>
        <v>5748543</v>
      </c>
    </row>
    <row r="61" spans="1:5" ht="13.5">
      <c r="A61" s="11"/>
      <c r="B61" s="13" t="s">
        <v>17</v>
      </c>
      <c r="C61" s="14">
        <f>C59-C60</f>
        <v>0</v>
      </c>
      <c r="D61" s="14">
        <f>D59-D60</f>
        <v>-2158</v>
      </c>
      <c r="E61" s="14">
        <f>E59-E60</f>
        <v>-2158</v>
      </c>
    </row>
    <row r="62" spans="1:5" ht="12.75">
      <c r="A62" s="9"/>
      <c r="B62" s="10"/>
      <c r="C62" s="1"/>
      <c r="D62" s="39"/>
      <c r="E62" s="39"/>
    </row>
    <row r="63" spans="1:5" ht="12.75">
      <c r="A63" s="11">
        <v>6</v>
      </c>
      <c r="B63" s="12" t="s">
        <v>3</v>
      </c>
      <c r="C63" s="14">
        <f>C59</f>
        <v>5576160</v>
      </c>
      <c r="D63" s="14">
        <f>D59</f>
        <v>170225</v>
      </c>
      <c r="E63" s="14">
        <f>E59</f>
        <v>5746385</v>
      </c>
    </row>
    <row r="64" spans="1:5" ht="12.75">
      <c r="A64" s="11">
        <v>7</v>
      </c>
      <c r="B64" s="12" t="s">
        <v>42</v>
      </c>
      <c r="C64" s="14">
        <v>0</v>
      </c>
      <c r="D64" s="14">
        <v>0</v>
      </c>
      <c r="E64" s="14">
        <v>0</v>
      </c>
    </row>
    <row r="65" spans="1:5" ht="12.75">
      <c r="A65" s="11">
        <v>8</v>
      </c>
      <c r="B65" s="12" t="s">
        <v>43</v>
      </c>
      <c r="C65" s="2">
        <v>0</v>
      </c>
      <c r="D65" s="2">
        <v>0</v>
      </c>
      <c r="E65" s="2">
        <v>0</v>
      </c>
    </row>
    <row r="66" spans="1:5" ht="12.75">
      <c r="A66" s="11">
        <v>9</v>
      </c>
      <c r="B66" s="12" t="s">
        <v>45</v>
      </c>
      <c r="C66" s="2"/>
      <c r="D66" s="39"/>
      <c r="E66" s="39"/>
    </row>
    <row r="67" spans="1:5" ht="12.75">
      <c r="A67" s="11"/>
      <c r="B67" s="12" t="s">
        <v>46</v>
      </c>
      <c r="C67" s="14">
        <f>C63+C64+C65+C66</f>
        <v>5576160</v>
      </c>
      <c r="D67" s="14">
        <f>D63+D64+D65+D66</f>
        <v>170225</v>
      </c>
      <c r="E67" s="14">
        <f>E63+E64+E65+E66</f>
        <v>5746385</v>
      </c>
    </row>
    <row r="68" spans="1:5" ht="12.75">
      <c r="A68" s="11"/>
      <c r="B68" s="12"/>
      <c r="C68" s="2"/>
      <c r="D68" s="39"/>
      <c r="E68" s="39"/>
    </row>
    <row r="69" spans="1:5" ht="12.75">
      <c r="A69" s="2"/>
      <c r="B69" s="12"/>
      <c r="C69" s="2"/>
      <c r="D69" s="39"/>
      <c r="E69" s="39"/>
    </row>
    <row r="70" spans="1:5" ht="12.75">
      <c r="A70" s="11">
        <v>3</v>
      </c>
      <c r="B70" s="12" t="s">
        <v>11</v>
      </c>
      <c r="C70" s="14">
        <f>C46</f>
        <v>5481460</v>
      </c>
      <c r="D70" s="14">
        <f>D46</f>
        <v>127383</v>
      </c>
      <c r="E70" s="14">
        <f>E46</f>
        <v>5608843</v>
      </c>
    </row>
    <row r="71" spans="1:5" ht="12.75">
      <c r="A71" s="11">
        <v>4</v>
      </c>
      <c r="B71" s="12" t="s">
        <v>47</v>
      </c>
      <c r="C71" s="14">
        <f>C51</f>
        <v>94700</v>
      </c>
      <c r="D71" s="14">
        <f>D51</f>
        <v>45000</v>
      </c>
      <c r="E71" s="14">
        <f>E51</f>
        <v>139700</v>
      </c>
    </row>
    <row r="72" spans="1:5" ht="12.75">
      <c r="A72" s="11">
        <v>5</v>
      </c>
      <c r="B72" s="12" t="s">
        <v>48</v>
      </c>
      <c r="C72" s="2">
        <v>0</v>
      </c>
      <c r="D72" s="2">
        <v>0</v>
      </c>
      <c r="E72" s="2">
        <v>0</v>
      </c>
    </row>
    <row r="73" spans="1:5" ht="12.75">
      <c r="A73" s="2"/>
      <c r="B73" s="12"/>
      <c r="C73" s="2"/>
      <c r="D73" s="39"/>
      <c r="E73" s="39"/>
    </row>
    <row r="74" spans="1:5" ht="12.75">
      <c r="A74" s="2"/>
      <c r="B74" s="12" t="s">
        <v>49</v>
      </c>
      <c r="C74" s="14">
        <f>C70+C71+C73</f>
        <v>5576160</v>
      </c>
      <c r="D74" s="14">
        <f>D70+D71+D73</f>
        <v>172383</v>
      </c>
      <c r="E74" s="14">
        <f>E70+E71+E73</f>
        <v>5748543</v>
      </c>
    </row>
    <row r="75" spans="1:5" ht="12.75">
      <c r="A75" s="2"/>
      <c r="B75" s="12"/>
      <c r="C75" s="2"/>
      <c r="D75" s="39"/>
      <c r="E75" s="39"/>
    </row>
    <row r="76" spans="1:5" ht="12.75">
      <c r="A76" s="2"/>
      <c r="B76" s="12"/>
      <c r="C76" s="2"/>
      <c r="D76" s="39"/>
      <c r="E76" s="39"/>
    </row>
    <row r="77" spans="1:5" ht="12.75">
      <c r="A77" s="2"/>
      <c r="B77" s="12" t="s">
        <v>50</v>
      </c>
      <c r="C77" s="14">
        <f>C67-C74</f>
        <v>0</v>
      </c>
      <c r="D77" s="14">
        <f>D67-D74</f>
        <v>-2158</v>
      </c>
      <c r="E77" s="14">
        <f>E67-E74</f>
        <v>-2158</v>
      </c>
    </row>
    <row r="78" spans="1:5" ht="12.75">
      <c r="A78" s="2"/>
      <c r="B78" s="12"/>
      <c r="C78" s="2"/>
      <c r="D78" s="39"/>
      <c r="E78" s="39"/>
    </row>
    <row r="79" spans="1:5" ht="12.75">
      <c r="A79" s="2"/>
      <c r="B79" s="12"/>
      <c r="C79" s="2"/>
      <c r="D79" s="39"/>
      <c r="E79" s="39"/>
    </row>
    <row r="80" spans="1:5" ht="12.75">
      <c r="A80" s="2"/>
      <c r="B80" s="12" t="s">
        <v>51</v>
      </c>
      <c r="C80" s="14">
        <f aca="true" t="shared" si="1" ref="C80:E81">C63-C70</f>
        <v>94700</v>
      </c>
      <c r="D80" s="14">
        <f t="shared" si="1"/>
        <v>42842</v>
      </c>
      <c r="E80" s="14">
        <f t="shared" si="1"/>
        <v>137542</v>
      </c>
    </row>
    <row r="81" spans="1:5" ht="12.75">
      <c r="A81" s="2"/>
      <c r="B81" s="12" t="s">
        <v>52</v>
      </c>
      <c r="C81" s="14">
        <f t="shared" si="1"/>
        <v>-94700</v>
      </c>
      <c r="D81" s="14">
        <f t="shared" si="1"/>
        <v>-45000</v>
      </c>
      <c r="E81" s="14">
        <f t="shared" si="1"/>
        <v>-139700</v>
      </c>
    </row>
    <row r="82" spans="1:5" ht="12.75">
      <c r="A82" s="2"/>
      <c r="B82" s="12" t="s">
        <v>53</v>
      </c>
      <c r="C82" s="2" t="s">
        <v>44</v>
      </c>
      <c r="D82" s="2" t="s">
        <v>44</v>
      </c>
      <c r="E82" s="2" t="s">
        <v>44</v>
      </c>
    </row>
    <row r="83" ht="15.75">
      <c r="B83" s="72" t="s">
        <v>68</v>
      </c>
    </row>
    <row r="85" ht="189.75" customHeight="1"/>
    <row r="89" spans="1:3" ht="12.75">
      <c r="A89" s="23"/>
      <c r="B89" s="24"/>
      <c r="C89" s="25"/>
    </row>
    <row r="90" spans="1:3" ht="12.75">
      <c r="A90" s="26"/>
      <c r="B90" s="24"/>
      <c r="C90" s="25"/>
    </row>
    <row r="91" spans="1:3" ht="12.75">
      <c r="A91" s="27"/>
      <c r="B91" s="24"/>
      <c r="C91" s="28"/>
    </row>
    <row r="92" spans="1:3" ht="12.75">
      <c r="A92" s="27"/>
      <c r="B92" s="24"/>
      <c r="C92" s="28"/>
    </row>
    <row r="93" spans="1:3" ht="12.75">
      <c r="A93" s="27"/>
      <c r="B93" s="24"/>
      <c r="C93" s="28"/>
    </row>
    <row r="94" spans="1:3" ht="12.75">
      <c r="A94" s="27"/>
      <c r="B94" s="24"/>
      <c r="C94" s="28"/>
    </row>
    <row r="95" spans="1:3" ht="12.75">
      <c r="A95" s="27"/>
      <c r="B95" s="24"/>
      <c r="C95" s="28"/>
    </row>
    <row r="96" spans="1:3" ht="12.75">
      <c r="A96" s="27"/>
      <c r="B96" s="24"/>
      <c r="C96" s="28"/>
    </row>
    <row r="97" spans="1:3" ht="12.75">
      <c r="A97" s="27"/>
      <c r="B97" s="24"/>
      <c r="C97" s="28"/>
    </row>
    <row r="98" spans="1:3" ht="12.75">
      <c r="A98" s="27"/>
      <c r="B98" s="24"/>
      <c r="C98" s="28"/>
    </row>
    <row r="99" spans="1:3" ht="12.75">
      <c r="A99" s="27"/>
      <c r="B99" s="24"/>
      <c r="C99" s="28"/>
    </row>
    <row r="100" spans="1:3" ht="12.75">
      <c r="A100" s="27"/>
      <c r="B100" s="24"/>
      <c r="C100" s="28"/>
    </row>
    <row r="101" spans="1:3" ht="12.75">
      <c r="A101" s="26"/>
      <c r="B101" s="24"/>
      <c r="C101" s="28"/>
    </row>
    <row r="102" spans="1:3" ht="12.75">
      <c r="A102" s="27"/>
      <c r="B102" s="24"/>
      <c r="C102" s="28"/>
    </row>
    <row r="103" spans="1:3" ht="12.75">
      <c r="A103" s="27"/>
      <c r="B103" s="24"/>
      <c r="C103" s="28"/>
    </row>
    <row r="104" spans="1:3" ht="12.75">
      <c r="A104" s="27"/>
      <c r="B104" s="24"/>
      <c r="C104" s="28"/>
    </row>
    <row r="105" spans="1:3" ht="12.75">
      <c r="A105" s="27"/>
      <c r="B105" s="24"/>
      <c r="C105" s="28"/>
    </row>
    <row r="106" spans="1:3" ht="12.75">
      <c r="A106" s="27"/>
      <c r="B106" s="24"/>
      <c r="C106" s="28"/>
    </row>
    <row r="107" spans="1:3" ht="12.75">
      <c r="A107" s="27"/>
      <c r="B107" s="24"/>
      <c r="C107" s="28"/>
    </row>
    <row r="108" spans="1:3" ht="12.75">
      <c r="A108" s="27"/>
      <c r="B108" s="24"/>
      <c r="C108" s="28"/>
    </row>
    <row r="109" spans="1:3" ht="12.75">
      <c r="A109" s="27"/>
      <c r="B109" s="24"/>
      <c r="C109" s="28"/>
    </row>
    <row r="110" spans="1:3" ht="12.75">
      <c r="A110" s="27"/>
      <c r="B110" s="24"/>
      <c r="C110" s="28"/>
    </row>
  </sheetData>
  <sheetProtection/>
  <mergeCells count="3">
    <mergeCell ref="A1:B1"/>
    <mergeCell ref="A5:B5"/>
    <mergeCell ref="A35:B3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2">
      <selection activeCell="C12" sqref="C12"/>
    </sheetView>
  </sheetViews>
  <sheetFormatPr defaultColWidth="9.140625" defaultRowHeight="12.75"/>
  <cols>
    <col min="2" max="2" width="42.57421875" style="0" customWidth="1"/>
    <col min="3" max="3" width="15.140625" style="0" customWidth="1"/>
  </cols>
  <sheetData>
    <row r="1" spans="1:3" ht="12.75">
      <c r="A1" s="65" t="s">
        <v>19</v>
      </c>
      <c r="B1" s="65"/>
      <c r="C1" s="4"/>
    </row>
    <row r="2" spans="1:3" ht="12.75">
      <c r="A2" s="7"/>
      <c r="B2" s="6" t="s">
        <v>61</v>
      </c>
      <c r="C2" s="4"/>
    </row>
    <row r="3" spans="1:3" ht="12.75">
      <c r="A3" s="7"/>
      <c r="B3" s="8"/>
      <c r="C3" s="4"/>
    </row>
    <row r="4" spans="1:3" ht="13.5">
      <c r="A4" s="11" t="s">
        <v>0</v>
      </c>
      <c r="B4" s="15" t="s">
        <v>1</v>
      </c>
      <c r="C4" s="16" t="s">
        <v>18</v>
      </c>
    </row>
    <row r="5" spans="1:3" ht="12.75">
      <c r="A5" s="66" t="s">
        <v>2</v>
      </c>
      <c r="B5" s="67"/>
      <c r="C5" s="1"/>
    </row>
    <row r="6" spans="1:3" ht="12.75">
      <c r="A6" s="21">
        <v>63414</v>
      </c>
      <c r="B6" s="21" t="s">
        <v>38</v>
      </c>
      <c r="C6" s="5">
        <v>0</v>
      </c>
    </row>
    <row r="7" spans="1:3" ht="12.75">
      <c r="A7" s="20">
        <v>634</v>
      </c>
      <c r="B7" s="20" t="s">
        <v>39</v>
      </c>
      <c r="C7" s="14">
        <f>C6</f>
        <v>0</v>
      </c>
    </row>
    <row r="8" spans="1:3" ht="12.75">
      <c r="A8" s="9">
        <v>63612</v>
      </c>
      <c r="B8" s="3" t="s">
        <v>33</v>
      </c>
      <c r="C8" s="14">
        <v>4627381</v>
      </c>
    </row>
    <row r="9" spans="1:3" ht="12.75">
      <c r="A9" s="9">
        <v>63621</v>
      </c>
      <c r="B9" s="3" t="s">
        <v>25</v>
      </c>
      <c r="C9" s="14"/>
    </row>
    <row r="10" spans="1:3" ht="12.75">
      <c r="A10" s="11">
        <v>636</v>
      </c>
      <c r="B10" s="2" t="s">
        <v>26</v>
      </c>
      <c r="C10" s="14">
        <f>C9+C8</f>
        <v>4627381</v>
      </c>
    </row>
    <row r="11" spans="1:3" ht="12.75">
      <c r="A11" s="9">
        <v>63811</v>
      </c>
      <c r="B11" s="3" t="s">
        <v>27</v>
      </c>
      <c r="C11" s="19">
        <v>0</v>
      </c>
    </row>
    <row r="12" spans="1:3" ht="12.75">
      <c r="A12" s="11">
        <v>638</v>
      </c>
      <c r="B12" s="2" t="s">
        <v>28</v>
      </c>
      <c r="C12" s="14">
        <f>C11</f>
        <v>0</v>
      </c>
    </row>
    <row r="13" spans="1:3" ht="12.75">
      <c r="A13" s="9">
        <v>64132</v>
      </c>
      <c r="B13" s="3" t="s">
        <v>29</v>
      </c>
      <c r="C13" s="19">
        <v>1100</v>
      </c>
    </row>
    <row r="14" spans="1:3" ht="12.75">
      <c r="A14" s="11">
        <v>641</v>
      </c>
      <c r="B14" s="2" t="s">
        <v>30</v>
      </c>
      <c r="C14" s="14">
        <f>C13</f>
        <v>1100</v>
      </c>
    </row>
    <row r="15" spans="1:3" ht="12.75">
      <c r="A15" s="11">
        <v>65264</v>
      </c>
      <c r="B15" s="2" t="s">
        <v>40</v>
      </c>
      <c r="C15" s="14">
        <v>0</v>
      </c>
    </row>
    <row r="16" spans="1:3" ht="12.75">
      <c r="A16" s="9">
        <v>65268</v>
      </c>
      <c r="B16" s="1" t="s">
        <v>32</v>
      </c>
      <c r="C16" s="5">
        <v>0</v>
      </c>
    </row>
    <row r="17" spans="1:3" ht="12.75">
      <c r="A17" s="9">
        <v>65269</v>
      </c>
      <c r="B17" s="3" t="s">
        <v>55</v>
      </c>
      <c r="C17" s="5">
        <v>49500</v>
      </c>
    </row>
    <row r="18" spans="1:3" ht="12.75">
      <c r="A18" s="11">
        <v>652</v>
      </c>
      <c r="B18" s="2" t="s">
        <v>31</v>
      </c>
      <c r="C18" s="14">
        <f>C16+C15+C17</f>
        <v>49500</v>
      </c>
    </row>
    <row r="19" spans="1:3" ht="12.75">
      <c r="A19" s="11">
        <v>66141</v>
      </c>
      <c r="B19" s="2" t="s">
        <v>41</v>
      </c>
      <c r="C19" s="14">
        <v>5000</v>
      </c>
    </row>
    <row r="20" spans="1:3" ht="12.75">
      <c r="A20" s="9">
        <v>66151</v>
      </c>
      <c r="B20" s="3" t="s">
        <v>34</v>
      </c>
      <c r="C20" s="5">
        <v>171000</v>
      </c>
    </row>
    <row r="21" spans="1:3" ht="12.75">
      <c r="A21" s="11">
        <v>661</v>
      </c>
      <c r="B21" s="2" t="s">
        <v>35</v>
      </c>
      <c r="C21" s="14">
        <f>C20+C19</f>
        <v>176000</v>
      </c>
    </row>
    <row r="22" spans="1:3" ht="12.75">
      <c r="A22" s="9">
        <v>66313</v>
      </c>
      <c r="B22" s="2" t="s">
        <v>56</v>
      </c>
      <c r="C22" s="14">
        <v>0</v>
      </c>
    </row>
    <row r="23" spans="1:3" ht="12.75">
      <c r="A23" s="9">
        <v>663</v>
      </c>
      <c r="B23" s="2" t="s">
        <v>57</v>
      </c>
      <c r="C23" s="14">
        <f>C22</f>
        <v>0</v>
      </c>
    </row>
    <row r="24" spans="1:3" ht="12.75">
      <c r="A24" s="9">
        <v>67111</v>
      </c>
      <c r="B24" s="1" t="s">
        <v>21</v>
      </c>
      <c r="C24" s="5">
        <v>732250</v>
      </c>
    </row>
    <row r="25" spans="1:3" ht="12.75">
      <c r="A25" s="9">
        <v>67121</v>
      </c>
      <c r="B25" s="3" t="s">
        <v>54</v>
      </c>
      <c r="C25" s="5">
        <v>0</v>
      </c>
    </row>
    <row r="26" spans="1:3" ht="12.75">
      <c r="A26" s="9">
        <v>67118</v>
      </c>
      <c r="B26" s="1" t="s">
        <v>22</v>
      </c>
      <c r="C26" s="5"/>
    </row>
    <row r="27" spans="1:3" ht="12.75">
      <c r="A27" s="11">
        <v>671</v>
      </c>
      <c r="B27" s="2" t="s">
        <v>23</v>
      </c>
      <c r="C27" s="14">
        <f>SUM(C24:C26)</f>
        <v>732250</v>
      </c>
    </row>
    <row r="28" spans="1:3" ht="12.75">
      <c r="A28" s="9">
        <v>68311</v>
      </c>
      <c r="B28" s="3" t="s">
        <v>36</v>
      </c>
      <c r="C28" s="5">
        <v>2550</v>
      </c>
    </row>
    <row r="29" spans="1:3" ht="12.75">
      <c r="A29" s="11">
        <v>683</v>
      </c>
      <c r="B29" s="2" t="s">
        <v>37</v>
      </c>
      <c r="C29" s="14">
        <f>SUM(C28:C28)</f>
        <v>2550</v>
      </c>
    </row>
    <row r="30" spans="1:3" ht="12.75">
      <c r="A30" s="11">
        <v>6</v>
      </c>
      <c r="B30" s="2" t="s">
        <v>3</v>
      </c>
      <c r="C30" s="14">
        <f>C7+C10+C12+C14+C18+C21+C27+C29+C23</f>
        <v>5588781</v>
      </c>
    </row>
    <row r="31" spans="1:3" ht="12.75">
      <c r="A31" s="11"/>
      <c r="B31" s="12"/>
      <c r="C31" s="5"/>
    </row>
    <row r="32" spans="1:3" ht="12.75">
      <c r="A32" s="11"/>
      <c r="B32" s="17" t="s">
        <v>24</v>
      </c>
      <c r="C32" s="14">
        <f>C30</f>
        <v>5588781</v>
      </c>
    </row>
    <row r="33" spans="1:3" ht="12.75">
      <c r="A33" s="11"/>
      <c r="B33" s="12"/>
      <c r="C33" s="5"/>
    </row>
    <row r="34" spans="1:3" ht="12.75">
      <c r="A34" s="9"/>
      <c r="B34" s="10"/>
      <c r="C34" s="5"/>
    </row>
    <row r="35" spans="1:3" ht="12.75">
      <c r="A35" s="68" t="s">
        <v>4</v>
      </c>
      <c r="B35" s="69"/>
      <c r="C35" s="18"/>
    </row>
    <row r="36" spans="1:3" ht="13.5">
      <c r="A36" s="11" t="s">
        <v>0</v>
      </c>
      <c r="B36" s="15" t="s">
        <v>1</v>
      </c>
      <c r="C36" s="16" t="s">
        <v>18</v>
      </c>
    </row>
    <row r="37" spans="1:3" ht="13.5">
      <c r="A37" s="11">
        <v>311</v>
      </c>
      <c r="B37" s="13" t="s">
        <v>5</v>
      </c>
      <c r="C37" s="22">
        <v>3804080</v>
      </c>
    </row>
    <row r="38" spans="1:3" ht="13.5">
      <c r="A38" s="11">
        <v>312</v>
      </c>
      <c r="B38" s="13" t="s">
        <v>6</v>
      </c>
      <c r="C38" s="22">
        <v>273450</v>
      </c>
    </row>
    <row r="39" spans="1:3" ht="13.5">
      <c r="A39" s="11">
        <v>313</v>
      </c>
      <c r="B39" s="13" t="s">
        <v>7</v>
      </c>
      <c r="C39" s="22">
        <v>654301</v>
      </c>
    </row>
    <row r="40" spans="1:3" ht="13.5">
      <c r="A40" s="11">
        <v>321</v>
      </c>
      <c r="B40" s="13" t="s">
        <v>60</v>
      </c>
      <c r="C40" s="22">
        <v>197550</v>
      </c>
    </row>
    <row r="41" spans="1:3" ht="13.5">
      <c r="A41" s="11">
        <v>322</v>
      </c>
      <c r="B41" s="13" t="s">
        <v>58</v>
      </c>
      <c r="C41" s="22">
        <v>256200</v>
      </c>
    </row>
    <row r="42" spans="1:3" ht="13.5">
      <c r="A42" s="11">
        <v>323</v>
      </c>
      <c r="B42" s="13" t="s">
        <v>8</v>
      </c>
      <c r="C42" s="14">
        <v>259500</v>
      </c>
    </row>
    <row r="43" spans="1:3" ht="13.5">
      <c r="A43" s="11">
        <v>324</v>
      </c>
      <c r="B43" s="13" t="s">
        <v>59</v>
      </c>
      <c r="C43" s="14">
        <v>0</v>
      </c>
    </row>
    <row r="44" spans="1:3" ht="13.5">
      <c r="A44" s="11">
        <v>329</v>
      </c>
      <c r="B44" s="13" t="s">
        <v>9</v>
      </c>
      <c r="C44" s="14">
        <v>44000</v>
      </c>
    </row>
    <row r="45" spans="1:3" ht="13.5">
      <c r="A45" s="11">
        <v>343</v>
      </c>
      <c r="B45" s="13" t="s">
        <v>10</v>
      </c>
      <c r="C45" s="14">
        <v>5000</v>
      </c>
    </row>
    <row r="46" spans="1:3" ht="13.5">
      <c r="A46" s="11">
        <v>3</v>
      </c>
      <c r="B46" s="13" t="s">
        <v>11</v>
      </c>
      <c r="C46" s="14">
        <f>C37+C38+C39+C40+C41+C42+C43+C44+C45</f>
        <v>5494081</v>
      </c>
    </row>
    <row r="47" spans="1:3" ht="13.5">
      <c r="A47" s="11"/>
      <c r="B47" s="13"/>
      <c r="C47" s="14"/>
    </row>
    <row r="48" spans="1:3" ht="12.75">
      <c r="A48" s="11">
        <v>421</v>
      </c>
      <c r="B48" s="12" t="s">
        <v>12</v>
      </c>
      <c r="C48" s="14"/>
    </row>
    <row r="49" spans="1:3" ht="13.5">
      <c r="A49" s="11">
        <v>422</v>
      </c>
      <c r="B49" s="13" t="s">
        <v>13</v>
      </c>
      <c r="C49" s="14">
        <v>84700</v>
      </c>
    </row>
    <row r="50" spans="1:3" ht="13.5">
      <c r="A50" s="11">
        <v>424</v>
      </c>
      <c r="B50" s="13" t="s">
        <v>14</v>
      </c>
      <c r="C50" s="14">
        <v>10000</v>
      </c>
    </row>
    <row r="51" spans="1:3" ht="13.5">
      <c r="A51" s="11">
        <v>4</v>
      </c>
      <c r="B51" s="13" t="s">
        <v>15</v>
      </c>
      <c r="C51" s="14">
        <f>SUM(C48+C49+C50)</f>
        <v>94700</v>
      </c>
    </row>
    <row r="52" spans="1:3" ht="12.75">
      <c r="A52" s="9"/>
      <c r="B52" s="10"/>
      <c r="C52" s="5"/>
    </row>
    <row r="53" spans="1:3" ht="13.5">
      <c r="A53" s="11"/>
      <c r="B53" s="13" t="s">
        <v>20</v>
      </c>
      <c r="C53" s="14">
        <f>SUM(C51+C46)</f>
        <v>5588781</v>
      </c>
    </row>
    <row r="54" spans="1:3" ht="12.75">
      <c r="A54" s="9"/>
      <c r="B54" s="10"/>
      <c r="C54" s="5"/>
    </row>
    <row r="55" spans="1:3" ht="12.75">
      <c r="A55" s="9"/>
      <c r="B55" s="10"/>
      <c r="C55" s="5"/>
    </row>
    <row r="56" spans="1:3" ht="12.75">
      <c r="A56" s="9"/>
      <c r="B56" s="10"/>
      <c r="C56" s="5"/>
    </row>
    <row r="57" spans="1:3" ht="12.75">
      <c r="A57" s="9"/>
      <c r="B57" s="10"/>
      <c r="C57" s="5"/>
    </row>
    <row r="58" spans="1:3" ht="12.75">
      <c r="A58" s="9"/>
      <c r="B58" s="10"/>
      <c r="C58" s="5"/>
    </row>
    <row r="59" spans="1:3" ht="13.5">
      <c r="A59" s="11" t="s">
        <v>0</v>
      </c>
      <c r="B59" s="15" t="s">
        <v>1</v>
      </c>
      <c r="C59" s="16" t="s">
        <v>18</v>
      </c>
    </row>
    <row r="60" spans="1:3" ht="12.75">
      <c r="A60" s="9"/>
      <c r="B60" s="10"/>
      <c r="C60" s="5"/>
    </row>
    <row r="61" spans="1:3" ht="13.5">
      <c r="A61" s="11"/>
      <c r="B61" s="13" t="s">
        <v>16</v>
      </c>
      <c r="C61" s="14">
        <f>C30</f>
        <v>5588781</v>
      </c>
    </row>
    <row r="62" spans="1:3" ht="13.5">
      <c r="A62" s="11"/>
      <c r="B62" s="13" t="s">
        <v>4</v>
      </c>
      <c r="C62" s="14">
        <f>C53</f>
        <v>5588781</v>
      </c>
    </row>
    <row r="63" spans="1:3" ht="13.5">
      <c r="A63" s="11"/>
      <c r="B63" s="13" t="s">
        <v>17</v>
      </c>
      <c r="C63" s="14">
        <f>C61-C62</f>
        <v>0</v>
      </c>
    </row>
    <row r="64" spans="1:3" ht="12.75">
      <c r="A64" s="9"/>
      <c r="B64" s="10"/>
      <c r="C64" s="1"/>
    </row>
    <row r="65" spans="1:3" ht="12.75">
      <c r="A65" s="11">
        <v>6</v>
      </c>
      <c r="B65" s="12" t="s">
        <v>3</v>
      </c>
      <c r="C65" s="14">
        <f>C61</f>
        <v>5588781</v>
      </c>
    </row>
    <row r="66" spans="1:3" ht="12.75">
      <c r="A66" s="11">
        <v>7</v>
      </c>
      <c r="B66" s="12" t="s">
        <v>42</v>
      </c>
      <c r="C66" s="14">
        <v>0</v>
      </c>
    </row>
    <row r="67" spans="1:3" ht="12.75">
      <c r="A67" s="11">
        <v>8</v>
      </c>
      <c r="B67" s="12" t="s">
        <v>43</v>
      </c>
      <c r="C67" s="2">
        <v>0</v>
      </c>
    </row>
    <row r="68" spans="1:3" ht="12.75">
      <c r="A68" s="11">
        <v>9</v>
      </c>
      <c r="B68" s="12" t="s">
        <v>45</v>
      </c>
      <c r="C68" s="2"/>
    </row>
    <row r="69" spans="1:3" ht="12.75">
      <c r="A69" s="11"/>
      <c r="B69" s="12" t="s">
        <v>46</v>
      </c>
      <c r="C69" s="14">
        <f>C65+C66+C67+C68</f>
        <v>5588781</v>
      </c>
    </row>
    <row r="70" spans="1:3" ht="12.75">
      <c r="A70" s="11"/>
      <c r="B70" s="12"/>
      <c r="C70" s="2"/>
    </row>
    <row r="71" spans="1:3" ht="12.75">
      <c r="A71" s="2"/>
      <c r="B71" s="12"/>
      <c r="C71" s="2"/>
    </row>
    <row r="72" spans="1:3" ht="12.75">
      <c r="A72" s="11">
        <v>3</v>
      </c>
      <c r="B72" s="12" t="s">
        <v>11</v>
      </c>
      <c r="C72" s="14">
        <f>C46</f>
        <v>5494081</v>
      </c>
    </row>
    <row r="73" spans="1:3" ht="12.75">
      <c r="A73" s="11">
        <v>4</v>
      </c>
      <c r="B73" s="12" t="s">
        <v>47</v>
      </c>
      <c r="C73" s="14">
        <f>C51</f>
        <v>94700</v>
      </c>
    </row>
    <row r="74" spans="1:3" ht="12.75">
      <c r="A74" s="11">
        <v>5</v>
      </c>
      <c r="B74" s="12" t="s">
        <v>48</v>
      </c>
      <c r="C74" s="2">
        <v>0</v>
      </c>
    </row>
    <row r="75" spans="1:3" ht="12.75">
      <c r="A75" s="2"/>
      <c r="B75" s="12"/>
      <c r="C75" s="2"/>
    </row>
    <row r="76" spans="1:3" ht="12.75">
      <c r="A76" s="2"/>
      <c r="B76" s="12" t="s">
        <v>49</v>
      </c>
      <c r="C76" s="14">
        <f>C72+C73+C75</f>
        <v>5588781</v>
      </c>
    </row>
    <row r="77" spans="1:3" ht="12.75">
      <c r="A77" s="2"/>
      <c r="B77" s="12"/>
      <c r="C77" s="2"/>
    </row>
    <row r="78" spans="1:3" ht="12.75">
      <c r="A78" s="2"/>
      <c r="B78" s="12"/>
      <c r="C78" s="2"/>
    </row>
    <row r="79" spans="1:3" ht="12.75">
      <c r="A79" s="2"/>
      <c r="B79" s="12" t="s">
        <v>50</v>
      </c>
      <c r="C79" s="14">
        <f>C69-C76</f>
        <v>0</v>
      </c>
    </row>
    <row r="80" spans="1:3" ht="12.75">
      <c r="A80" s="2"/>
      <c r="B80" s="12"/>
      <c r="C80" s="2"/>
    </row>
    <row r="81" spans="1:3" ht="12.75">
      <c r="A81" s="2"/>
      <c r="B81" s="12"/>
      <c r="C81" s="2"/>
    </row>
    <row r="82" spans="1:3" ht="12.75">
      <c r="A82" s="2"/>
      <c r="B82" s="12" t="s">
        <v>51</v>
      </c>
      <c r="C82" s="14">
        <f>C65-C72</f>
        <v>94700</v>
      </c>
    </row>
    <row r="83" spans="1:3" ht="12.75">
      <c r="A83" s="2"/>
      <c r="B83" s="12" t="s">
        <v>52</v>
      </c>
      <c r="C83" s="14">
        <f>C66-C73</f>
        <v>-94700</v>
      </c>
    </row>
    <row r="84" spans="1:3" ht="12.75">
      <c r="A84" s="2"/>
      <c r="B84" s="12" t="s">
        <v>53</v>
      </c>
      <c r="C84" s="2" t="s">
        <v>44</v>
      </c>
    </row>
  </sheetData>
  <sheetProtection/>
  <mergeCells count="3">
    <mergeCell ref="A1:B1"/>
    <mergeCell ref="A5:B5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79">
      <selection activeCell="B3" sqref="B3"/>
    </sheetView>
  </sheetViews>
  <sheetFormatPr defaultColWidth="9.140625" defaultRowHeight="12.75"/>
  <cols>
    <col min="2" max="2" width="38.8515625" style="0" customWidth="1"/>
    <col min="3" max="3" width="13.00390625" style="0" customWidth="1"/>
  </cols>
  <sheetData>
    <row r="1" spans="1:3" ht="12.75">
      <c r="A1" s="65" t="s">
        <v>19</v>
      </c>
      <c r="B1" s="65"/>
      <c r="C1" s="4"/>
    </row>
    <row r="2" spans="1:3" ht="12.75">
      <c r="A2" s="7"/>
      <c r="B2" s="6" t="s">
        <v>62</v>
      </c>
      <c r="C2" s="4"/>
    </row>
    <row r="3" spans="1:3" ht="12.75">
      <c r="A3" s="7"/>
      <c r="B3" s="8"/>
      <c r="C3" s="4"/>
    </row>
    <row r="4" spans="1:3" ht="13.5">
      <c r="A4" s="11" t="s">
        <v>0</v>
      </c>
      <c r="B4" s="15" t="s">
        <v>1</v>
      </c>
      <c r="C4" s="16" t="s">
        <v>18</v>
      </c>
    </row>
    <row r="5" spans="1:3" ht="12.75">
      <c r="A5" s="66" t="s">
        <v>2</v>
      </c>
      <c r="B5" s="67"/>
      <c r="C5" s="1"/>
    </row>
    <row r="6" spans="1:3" ht="12.75">
      <c r="A6" s="21">
        <v>63414</v>
      </c>
      <c r="B6" s="21" t="s">
        <v>38</v>
      </c>
      <c r="C6" s="5">
        <v>0</v>
      </c>
    </row>
    <row r="7" spans="1:3" ht="12.75">
      <c r="A7" s="20">
        <v>634</v>
      </c>
      <c r="B7" s="20" t="s">
        <v>39</v>
      </c>
      <c r="C7" s="14">
        <f>C6</f>
        <v>0</v>
      </c>
    </row>
    <row r="8" spans="1:3" ht="12.75">
      <c r="A8" s="9">
        <v>63612</v>
      </c>
      <c r="B8" s="3" t="s">
        <v>33</v>
      </c>
      <c r="C8" s="14">
        <v>4649414</v>
      </c>
    </row>
    <row r="9" spans="1:3" ht="12.75">
      <c r="A9" s="9">
        <v>63621</v>
      </c>
      <c r="B9" s="3" t="s">
        <v>25</v>
      </c>
      <c r="C9" s="14"/>
    </row>
    <row r="10" spans="1:3" ht="12.75">
      <c r="A10" s="11">
        <v>636</v>
      </c>
      <c r="B10" s="2" t="s">
        <v>26</v>
      </c>
      <c r="C10" s="14">
        <f>C9+C8</f>
        <v>4649414</v>
      </c>
    </row>
    <row r="11" spans="1:3" ht="12.75">
      <c r="A11" s="9">
        <v>63811</v>
      </c>
      <c r="B11" s="3" t="s">
        <v>27</v>
      </c>
      <c r="C11" s="19">
        <v>0</v>
      </c>
    </row>
    <row r="12" spans="1:3" ht="12.75">
      <c r="A12" s="11">
        <v>638</v>
      </c>
      <c r="B12" s="2" t="s">
        <v>28</v>
      </c>
      <c r="C12" s="14">
        <f>C11</f>
        <v>0</v>
      </c>
    </row>
    <row r="13" spans="1:3" ht="12.75">
      <c r="A13" s="9">
        <v>64132</v>
      </c>
      <c r="B13" s="3" t="s">
        <v>29</v>
      </c>
      <c r="C13" s="19">
        <v>1100</v>
      </c>
    </row>
    <row r="14" spans="1:3" ht="12.75">
      <c r="A14" s="11">
        <v>641</v>
      </c>
      <c r="B14" s="2" t="s">
        <v>30</v>
      </c>
      <c r="C14" s="14">
        <f>C13</f>
        <v>1100</v>
      </c>
    </row>
    <row r="15" spans="1:3" ht="12.75">
      <c r="A15" s="11">
        <v>65264</v>
      </c>
      <c r="B15" s="2" t="s">
        <v>40</v>
      </c>
      <c r="C15" s="14">
        <v>0</v>
      </c>
    </row>
    <row r="16" spans="1:3" ht="12.75">
      <c r="A16" s="9">
        <v>65268</v>
      </c>
      <c r="B16" s="1" t="s">
        <v>32</v>
      </c>
      <c r="C16" s="5">
        <v>0</v>
      </c>
    </row>
    <row r="17" spans="1:3" ht="12.75">
      <c r="A17" s="9">
        <v>65269</v>
      </c>
      <c r="B17" s="3" t="s">
        <v>55</v>
      </c>
      <c r="C17" s="5">
        <v>49500</v>
      </c>
    </row>
    <row r="18" spans="1:3" ht="12.75">
      <c r="A18" s="11">
        <v>652</v>
      </c>
      <c r="B18" s="2" t="s">
        <v>31</v>
      </c>
      <c r="C18" s="14">
        <f>C16+C15+C17</f>
        <v>49500</v>
      </c>
    </row>
    <row r="19" spans="1:3" ht="12.75">
      <c r="A19" s="11">
        <v>66141</v>
      </c>
      <c r="B19" s="2" t="s">
        <v>41</v>
      </c>
      <c r="C19" s="14">
        <v>5000</v>
      </c>
    </row>
    <row r="20" spans="1:3" ht="12.75">
      <c r="A20" s="9">
        <v>66151</v>
      </c>
      <c r="B20" s="3" t="s">
        <v>34</v>
      </c>
      <c r="C20" s="5">
        <v>171000</v>
      </c>
    </row>
    <row r="21" spans="1:3" ht="12.75">
      <c r="A21" s="11">
        <v>661</v>
      </c>
      <c r="B21" s="2" t="s">
        <v>35</v>
      </c>
      <c r="C21" s="14">
        <f>C20+C19</f>
        <v>176000</v>
      </c>
    </row>
    <row r="22" spans="1:3" ht="12.75">
      <c r="A22" s="9">
        <v>66313</v>
      </c>
      <c r="B22" s="2" t="s">
        <v>56</v>
      </c>
      <c r="C22" s="14">
        <v>0</v>
      </c>
    </row>
    <row r="23" spans="1:3" ht="12.75">
      <c r="A23" s="9">
        <v>663</v>
      </c>
      <c r="B23" s="2" t="s">
        <v>57</v>
      </c>
      <c r="C23" s="14">
        <f>C22</f>
        <v>0</v>
      </c>
    </row>
    <row r="24" spans="1:3" ht="12.75">
      <c r="A24" s="9">
        <v>67111</v>
      </c>
      <c r="B24" s="1" t="s">
        <v>21</v>
      </c>
      <c r="C24" s="5">
        <v>732250</v>
      </c>
    </row>
    <row r="25" spans="1:3" ht="12.75">
      <c r="A25" s="9">
        <v>67121</v>
      </c>
      <c r="B25" s="3" t="s">
        <v>54</v>
      </c>
      <c r="C25" s="5">
        <v>0</v>
      </c>
    </row>
    <row r="26" spans="1:3" ht="12.75">
      <c r="A26" s="9">
        <v>67118</v>
      </c>
      <c r="B26" s="1" t="s">
        <v>22</v>
      </c>
      <c r="C26" s="5"/>
    </row>
    <row r="27" spans="1:3" ht="12.75">
      <c r="A27" s="11">
        <v>671</v>
      </c>
      <c r="B27" s="2" t="s">
        <v>23</v>
      </c>
      <c r="C27" s="14">
        <f>SUM(C24:C26)</f>
        <v>732250</v>
      </c>
    </row>
    <row r="28" spans="1:3" ht="12.75">
      <c r="A28" s="9">
        <v>68311</v>
      </c>
      <c r="B28" s="3" t="s">
        <v>36</v>
      </c>
      <c r="C28" s="5">
        <v>2550</v>
      </c>
    </row>
    <row r="29" spans="1:3" ht="12.75">
      <c r="A29" s="11">
        <v>683</v>
      </c>
      <c r="B29" s="2" t="s">
        <v>37</v>
      </c>
      <c r="C29" s="14">
        <f>SUM(C28:C28)</f>
        <v>2550</v>
      </c>
    </row>
    <row r="30" spans="1:3" ht="12.75">
      <c r="A30" s="11">
        <v>6</v>
      </c>
      <c r="B30" s="2" t="s">
        <v>3</v>
      </c>
      <c r="C30" s="14">
        <f>C7+C10+C12+C14+C18+C21+C27+C29+C23</f>
        <v>5610814</v>
      </c>
    </row>
    <row r="31" spans="1:3" ht="12.75">
      <c r="A31" s="11"/>
      <c r="B31" s="12"/>
      <c r="C31" s="5"/>
    </row>
    <row r="32" spans="1:3" ht="12.75">
      <c r="A32" s="11"/>
      <c r="B32" s="17" t="s">
        <v>24</v>
      </c>
      <c r="C32" s="14">
        <f>C30</f>
        <v>5610814</v>
      </c>
    </row>
    <row r="33" spans="1:3" ht="12.75">
      <c r="A33" s="11"/>
      <c r="B33" s="12"/>
      <c r="C33" s="5"/>
    </row>
    <row r="34" spans="1:3" ht="12.75">
      <c r="A34" s="9"/>
      <c r="B34" s="10"/>
      <c r="C34" s="5"/>
    </row>
    <row r="35" spans="1:3" ht="12.75">
      <c r="A35" s="68" t="s">
        <v>4</v>
      </c>
      <c r="B35" s="69"/>
      <c r="C35" s="18"/>
    </row>
    <row r="36" spans="1:3" ht="13.5">
      <c r="A36" s="11" t="s">
        <v>0</v>
      </c>
      <c r="B36" s="15" t="s">
        <v>1</v>
      </c>
      <c r="C36" s="16" t="s">
        <v>18</v>
      </c>
    </row>
    <row r="37" spans="1:3" ht="13.5">
      <c r="A37" s="11">
        <v>311</v>
      </c>
      <c r="B37" s="13" t="s">
        <v>5</v>
      </c>
      <c r="C37" s="22">
        <v>3822879</v>
      </c>
    </row>
    <row r="38" spans="1:3" ht="13.5">
      <c r="A38" s="11">
        <v>312</v>
      </c>
      <c r="B38" s="13" t="s">
        <v>6</v>
      </c>
      <c r="C38" s="22">
        <v>273450</v>
      </c>
    </row>
    <row r="39" spans="1:3" ht="13.5">
      <c r="A39" s="11">
        <v>313</v>
      </c>
      <c r="B39" s="13" t="s">
        <v>7</v>
      </c>
      <c r="C39" s="22">
        <v>657535</v>
      </c>
    </row>
    <row r="40" spans="1:3" ht="13.5">
      <c r="A40" s="11">
        <v>321</v>
      </c>
      <c r="B40" s="13" t="s">
        <v>60</v>
      </c>
      <c r="C40" s="22">
        <v>197550</v>
      </c>
    </row>
    <row r="41" spans="1:3" ht="13.5">
      <c r="A41" s="11">
        <v>322</v>
      </c>
      <c r="B41" s="13" t="s">
        <v>58</v>
      </c>
      <c r="C41" s="22">
        <v>256200</v>
      </c>
    </row>
    <row r="42" spans="1:3" ht="13.5">
      <c r="A42" s="11">
        <v>323</v>
      </c>
      <c r="B42" s="13" t="s">
        <v>8</v>
      </c>
      <c r="C42" s="14">
        <v>259500</v>
      </c>
    </row>
    <row r="43" spans="1:3" ht="13.5">
      <c r="A43" s="11">
        <v>324</v>
      </c>
      <c r="B43" s="13" t="s">
        <v>59</v>
      </c>
      <c r="C43" s="14">
        <v>0</v>
      </c>
    </row>
    <row r="44" spans="1:3" ht="13.5">
      <c r="A44" s="11">
        <v>329</v>
      </c>
      <c r="B44" s="13" t="s">
        <v>9</v>
      </c>
      <c r="C44" s="14">
        <v>44000</v>
      </c>
    </row>
    <row r="45" spans="1:3" ht="13.5">
      <c r="A45" s="11">
        <v>343</v>
      </c>
      <c r="B45" s="13" t="s">
        <v>10</v>
      </c>
      <c r="C45" s="14">
        <v>5000</v>
      </c>
    </row>
    <row r="46" spans="1:3" ht="13.5">
      <c r="A46" s="11">
        <v>3</v>
      </c>
      <c r="B46" s="13" t="s">
        <v>11</v>
      </c>
      <c r="C46" s="14">
        <f>C37+C38+C39+C40+C41+C42+C43+C44+C45</f>
        <v>5516114</v>
      </c>
    </row>
    <row r="47" spans="1:3" ht="13.5">
      <c r="A47" s="11"/>
      <c r="B47" s="13"/>
      <c r="C47" s="14"/>
    </row>
    <row r="48" spans="1:3" ht="12.75">
      <c r="A48" s="11">
        <v>421</v>
      </c>
      <c r="B48" s="12" t="s">
        <v>12</v>
      </c>
      <c r="C48" s="14"/>
    </row>
    <row r="49" spans="1:3" ht="13.5">
      <c r="A49" s="11">
        <v>422</v>
      </c>
      <c r="B49" s="13" t="s">
        <v>13</v>
      </c>
      <c r="C49" s="14">
        <v>84700</v>
      </c>
    </row>
    <row r="50" spans="1:3" ht="13.5">
      <c r="A50" s="11">
        <v>424</v>
      </c>
      <c r="B50" s="13" t="s">
        <v>14</v>
      </c>
      <c r="C50" s="14">
        <v>10000</v>
      </c>
    </row>
    <row r="51" spans="1:3" ht="13.5">
      <c r="A51" s="11">
        <v>4</v>
      </c>
      <c r="B51" s="13" t="s">
        <v>15</v>
      </c>
      <c r="C51" s="14">
        <f>SUM(C48+C49+C50)</f>
        <v>94700</v>
      </c>
    </row>
    <row r="52" spans="1:3" ht="12.75">
      <c r="A52" s="9"/>
      <c r="B52" s="10"/>
      <c r="C52" s="5"/>
    </row>
    <row r="53" spans="1:3" ht="13.5">
      <c r="A53" s="11"/>
      <c r="B53" s="13" t="s">
        <v>20</v>
      </c>
      <c r="C53" s="14">
        <f>SUM(C51+C46)</f>
        <v>5610814</v>
      </c>
    </row>
    <row r="54" spans="1:3" ht="12.75">
      <c r="A54" s="9"/>
      <c r="B54" s="10"/>
      <c r="C54" s="5"/>
    </row>
    <row r="55" spans="1:3" ht="12.75">
      <c r="A55" s="9"/>
      <c r="B55" s="10"/>
      <c r="C55" s="5"/>
    </row>
    <row r="56" spans="1:3" ht="12.75">
      <c r="A56" s="9"/>
      <c r="B56" s="10"/>
      <c r="C56" s="5"/>
    </row>
    <row r="57" spans="1:3" ht="12.75">
      <c r="A57" s="9"/>
      <c r="B57" s="10"/>
      <c r="C57" s="5"/>
    </row>
    <row r="58" spans="1:3" ht="12.75">
      <c r="A58" s="9"/>
      <c r="B58" s="10"/>
      <c r="C58" s="5"/>
    </row>
    <row r="59" spans="1:3" ht="13.5">
      <c r="A59" s="11" t="s">
        <v>0</v>
      </c>
      <c r="B59" s="15" t="s">
        <v>1</v>
      </c>
      <c r="C59" s="16" t="s">
        <v>18</v>
      </c>
    </row>
    <row r="60" spans="1:3" ht="12.75">
      <c r="A60" s="9"/>
      <c r="B60" s="10"/>
      <c r="C60" s="5"/>
    </row>
    <row r="61" spans="1:3" ht="13.5">
      <c r="A61" s="11"/>
      <c r="B61" s="13" t="s">
        <v>16</v>
      </c>
      <c r="C61" s="14">
        <f>C30</f>
        <v>5610814</v>
      </c>
    </row>
    <row r="62" spans="1:3" ht="13.5">
      <c r="A62" s="11"/>
      <c r="B62" s="13" t="s">
        <v>4</v>
      </c>
      <c r="C62" s="14">
        <f>C53</f>
        <v>5610814</v>
      </c>
    </row>
    <row r="63" spans="1:3" ht="13.5">
      <c r="A63" s="11"/>
      <c r="B63" s="13" t="s">
        <v>17</v>
      </c>
      <c r="C63" s="14">
        <f>C61-C62</f>
        <v>0</v>
      </c>
    </row>
    <row r="64" spans="1:3" ht="12.75">
      <c r="A64" s="9"/>
      <c r="B64" s="10"/>
      <c r="C64" s="1"/>
    </row>
    <row r="65" spans="1:3" ht="12.75">
      <c r="A65" s="11">
        <v>6</v>
      </c>
      <c r="B65" s="12" t="s">
        <v>3</v>
      </c>
      <c r="C65" s="14">
        <f>C61</f>
        <v>5610814</v>
      </c>
    </row>
    <row r="66" spans="1:3" ht="12.75">
      <c r="A66" s="11">
        <v>7</v>
      </c>
      <c r="B66" s="12" t="s">
        <v>42</v>
      </c>
      <c r="C66" s="14">
        <v>0</v>
      </c>
    </row>
    <row r="67" spans="1:3" ht="12.75">
      <c r="A67" s="11">
        <v>8</v>
      </c>
      <c r="B67" s="12" t="s">
        <v>43</v>
      </c>
      <c r="C67" s="2">
        <v>0</v>
      </c>
    </row>
    <row r="68" spans="1:3" ht="12.75">
      <c r="A68" s="11">
        <v>9</v>
      </c>
      <c r="B68" s="12" t="s">
        <v>45</v>
      </c>
      <c r="C68" s="2"/>
    </row>
    <row r="69" spans="1:3" ht="12.75">
      <c r="A69" s="11"/>
      <c r="B69" s="12" t="s">
        <v>46</v>
      </c>
      <c r="C69" s="14">
        <f>C65+C66+C67+C68</f>
        <v>5610814</v>
      </c>
    </row>
    <row r="70" spans="1:3" ht="12.75">
      <c r="A70" s="11"/>
      <c r="B70" s="12"/>
      <c r="C70" s="2"/>
    </row>
    <row r="71" spans="1:3" ht="12.75">
      <c r="A71" s="2"/>
      <c r="B71" s="12"/>
      <c r="C71" s="2"/>
    </row>
    <row r="72" spans="1:3" ht="12.75">
      <c r="A72" s="11">
        <v>3</v>
      </c>
      <c r="B72" s="12" t="s">
        <v>11</v>
      </c>
      <c r="C72" s="14">
        <f>C46</f>
        <v>5516114</v>
      </c>
    </row>
    <row r="73" spans="1:3" ht="12.75">
      <c r="A73" s="11">
        <v>4</v>
      </c>
      <c r="B73" s="12" t="s">
        <v>47</v>
      </c>
      <c r="C73" s="14">
        <f>C51</f>
        <v>94700</v>
      </c>
    </row>
    <row r="74" spans="1:3" ht="12.75">
      <c r="A74" s="11">
        <v>5</v>
      </c>
      <c r="B74" s="12" t="s">
        <v>48</v>
      </c>
      <c r="C74" s="2">
        <v>0</v>
      </c>
    </row>
    <row r="75" spans="1:3" ht="12.75">
      <c r="A75" s="2"/>
      <c r="B75" s="12"/>
      <c r="C75" s="2"/>
    </row>
    <row r="76" spans="1:3" ht="12.75">
      <c r="A76" s="2"/>
      <c r="B76" s="12" t="s">
        <v>49</v>
      </c>
      <c r="C76" s="14">
        <f>C72+C73+C75</f>
        <v>5610814</v>
      </c>
    </row>
    <row r="77" spans="1:3" ht="12.75">
      <c r="A77" s="2"/>
      <c r="B77" s="12"/>
      <c r="C77" s="2"/>
    </row>
    <row r="78" spans="1:3" ht="12.75">
      <c r="A78" s="2"/>
      <c r="B78" s="12"/>
      <c r="C78" s="2"/>
    </row>
    <row r="79" spans="1:3" ht="12.75">
      <c r="A79" s="2"/>
      <c r="B79" s="12" t="s">
        <v>50</v>
      </c>
      <c r="C79" s="14">
        <f>C69-C76</f>
        <v>0</v>
      </c>
    </row>
    <row r="80" spans="1:3" ht="12.75">
      <c r="A80" s="2"/>
      <c r="B80" s="12"/>
      <c r="C80" s="2"/>
    </row>
    <row r="81" spans="1:3" ht="12.75">
      <c r="A81" s="2"/>
      <c r="B81" s="12"/>
      <c r="C81" s="2"/>
    </row>
    <row r="82" spans="1:3" ht="12.75">
      <c r="A82" s="2"/>
      <c r="B82" s="12" t="s">
        <v>51</v>
      </c>
      <c r="C82" s="14">
        <f>C65-C72</f>
        <v>94700</v>
      </c>
    </row>
    <row r="83" spans="1:3" ht="12.75">
      <c r="A83" s="2"/>
      <c r="B83" s="12" t="s">
        <v>52</v>
      </c>
      <c r="C83" s="14">
        <f>C66-C73</f>
        <v>-94700</v>
      </c>
    </row>
    <row r="84" spans="1:3" ht="12.75">
      <c r="A84" s="2"/>
      <c r="B84" s="12" t="s">
        <v>53</v>
      </c>
      <c r="C84" s="2" t="s">
        <v>44</v>
      </c>
    </row>
  </sheetData>
  <sheetProtection/>
  <mergeCells count="3">
    <mergeCell ref="A1:B1"/>
    <mergeCell ref="A5:B5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61">
      <selection activeCell="C79" sqref="C79:I79"/>
    </sheetView>
  </sheetViews>
  <sheetFormatPr defaultColWidth="9.140625" defaultRowHeight="12.75"/>
  <cols>
    <col min="2" max="2" width="41.140625" style="0" customWidth="1"/>
    <col min="3" max="3" width="12.7109375" style="0" customWidth="1"/>
    <col min="4" max="4" width="9.8515625" style="0" customWidth="1"/>
    <col min="5" max="5" width="11.8515625" style="0" customWidth="1"/>
  </cols>
  <sheetData>
    <row r="1" spans="1:3" ht="12.75">
      <c r="A1" s="65" t="s">
        <v>19</v>
      </c>
      <c r="B1" s="65"/>
      <c r="C1" s="4"/>
    </row>
    <row r="2" spans="1:3" ht="12.75">
      <c r="A2" s="7"/>
      <c r="B2" s="6" t="s">
        <v>67</v>
      </c>
      <c r="C2" s="4"/>
    </row>
    <row r="3" spans="1:3" ht="12.75">
      <c r="A3" s="7"/>
      <c r="B3" s="8"/>
      <c r="C3" s="4"/>
    </row>
    <row r="4" spans="1:9" ht="12.75">
      <c r="A4" s="29" t="s">
        <v>63</v>
      </c>
      <c r="B4" s="30"/>
      <c r="C4" s="32"/>
      <c r="D4" s="34">
        <v>122</v>
      </c>
      <c r="E4" s="33"/>
      <c r="F4" s="35">
        <v>11</v>
      </c>
      <c r="G4" s="35">
        <v>41</v>
      </c>
      <c r="H4" s="35">
        <v>4602</v>
      </c>
      <c r="I4" s="35">
        <v>467</v>
      </c>
    </row>
    <row r="5" spans="1:9" ht="13.5">
      <c r="A5" s="11" t="s">
        <v>0</v>
      </c>
      <c r="B5" s="15" t="s">
        <v>1</v>
      </c>
      <c r="C5" s="31" t="s">
        <v>18</v>
      </c>
      <c r="D5" s="14" t="s">
        <v>64</v>
      </c>
      <c r="E5" s="36" t="s">
        <v>18</v>
      </c>
      <c r="F5" s="36" t="s">
        <v>18</v>
      </c>
      <c r="G5" s="36" t="s">
        <v>18</v>
      </c>
      <c r="H5" s="36" t="s">
        <v>18</v>
      </c>
      <c r="I5" s="36" t="s">
        <v>18</v>
      </c>
    </row>
    <row r="6" spans="1:9" ht="12.75">
      <c r="A6" s="66" t="s">
        <v>2</v>
      </c>
      <c r="B6" s="67"/>
      <c r="C6" s="1"/>
      <c r="D6" s="19"/>
      <c r="E6" s="19"/>
      <c r="F6" s="19"/>
      <c r="G6" s="19"/>
      <c r="H6" s="19"/>
      <c r="I6" s="19"/>
    </row>
    <row r="7" spans="1:13" ht="12.75">
      <c r="A7" s="21">
        <v>63414</v>
      </c>
      <c r="B7" s="21" t="s">
        <v>38</v>
      </c>
      <c r="C7" s="5"/>
      <c r="D7" s="19"/>
      <c r="E7" s="19"/>
      <c r="F7" s="19"/>
      <c r="G7" s="19"/>
      <c r="H7" s="19"/>
      <c r="I7" s="19"/>
      <c r="K7" s="21">
        <v>63414</v>
      </c>
      <c r="L7" s="57">
        <f>D7</f>
        <v>0</v>
      </c>
      <c r="M7" s="57">
        <f>E7+F7+G7+H7+I7</f>
        <v>0</v>
      </c>
    </row>
    <row r="8" spans="1:13" ht="12.75">
      <c r="A8" s="20">
        <v>634</v>
      </c>
      <c r="B8" s="20" t="s">
        <v>39</v>
      </c>
      <c r="C8" s="14">
        <f>C7</f>
        <v>0</v>
      </c>
      <c r="D8" s="14">
        <f aca="true" t="shared" si="0" ref="D8:I8">D7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K8" s="20">
        <v>634</v>
      </c>
      <c r="L8" s="57">
        <f aca="true" t="shared" si="1" ref="L8:L31">D8</f>
        <v>0</v>
      </c>
      <c r="M8" s="57">
        <f aca="true" t="shared" si="2" ref="M8:M56">E8+F8+G8+H8+I8</f>
        <v>0</v>
      </c>
    </row>
    <row r="9" spans="1:13" ht="12.75">
      <c r="A9" s="9">
        <v>63612</v>
      </c>
      <c r="B9" s="3" t="s">
        <v>33</v>
      </c>
      <c r="C9" s="14"/>
      <c r="D9" s="19"/>
      <c r="E9" s="19"/>
      <c r="F9" s="19"/>
      <c r="G9" s="19"/>
      <c r="H9" s="19"/>
      <c r="I9" s="19"/>
      <c r="K9" s="9">
        <v>63612</v>
      </c>
      <c r="L9" s="57">
        <f t="shared" si="1"/>
        <v>0</v>
      </c>
      <c r="M9" s="57">
        <f t="shared" si="2"/>
        <v>0</v>
      </c>
    </row>
    <row r="10" spans="1:13" ht="12.75">
      <c r="A10" s="9">
        <v>63621</v>
      </c>
      <c r="B10" s="3" t="s">
        <v>25</v>
      </c>
      <c r="C10" s="14"/>
      <c r="D10" s="19"/>
      <c r="E10" s="19"/>
      <c r="F10" s="19"/>
      <c r="G10" s="19"/>
      <c r="H10" s="19"/>
      <c r="I10" s="19"/>
      <c r="K10" s="9">
        <v>63621</v>
      </c>
      <c r="L10" s="57">
        <f t="shared" si="1"/>
        <v>0</v>
      </c>
      <c r="M10" s="57">
        <f t="shared" si="2"/>
        <v>0</v>
      </c>
    </row>
    <row r="11" spans="1:13" ht="12.75">
      <c r="A11" s="11">
        <v>636</v>
      </c>
      <c r="B11" s="2" t="s">
        <v>26</v>
      </c>
      <c r="C11" s="14">
        <f>C10+C9</f>
        <v>0</v>
      </c>
      <c r="D11" s="14">
        <f aca="true" t="shared" si="3" ref="D11:I11">D10+D9</f>
        <v>0</v>
      </c>
      <c r="E11" s="14">
        <f t="shared" si="3"/>
        <v>0</v>
      </c>
      <c r="F11" s="14">
        <f t="shared" si="3"/>
        <v>0</v>
      </c>
      <c r="G11" s="14">
        <f t="shared" si="3"/>
        <v>0</v>
      </c>
      <c r="H11" s="14">
        <f t="shared" si="3"/>
        <v>0</v>
      </c>
      <c r="I11" s="14">
        <f t="shared" si="3"/>
        <v>0</v>
      </c>
      <c r="K11" s="11">
        <v>636</v>
      </c>
      <c r="L11" s="57">
        <f t="shared" si="1"/>
        <v>0</v>
      </c>
      <c r="M11" s="57">
        <f t="shared" si="2"/>
        <v>0</v>
      </c>
    </row>
    <row r="12" spans="1:13" ht="12.75">
      <c r="A12" s="9">
        <v>63811</v>
      </c>
      <c r="B12" s="3" t="s">
        <v>27</v>
      </c>
      <c r="C12" s="19"/>
      <c r="D12" s="19"/>
      <c r="E12" s="19"/>
      <c r="F12" s="19"/>
      <c r="G12" s="19"/>
      <c r="H12" s="19"/>
      <c r="I12" s="19"/>
      <c r="K12" s="9">
        <v>63811</v>
      </c>
      <c r="L12" s="57">
        <f t="shared" si="1"/>
        <v>0</v>
      </c>
      <c r="M12" s="57">
        <f t="shared" si="2"/>
        <v>0</v>
      </c>
    </row>
    <row r="13" spans="1:13" ht="12.75">
      <c r="A13" s="11">
        <v>638</v>
      </c>
      <c r="B13" s="2" t="s">
        <v>28</v>
      </c>
      <c r="C13" s="14">
        <f>C12</f>
        <v>0</v>
      </c>
      <c r="D13" s="14">
        <f aca="true" t="shared" si="4" ref="D13:I13">D12</f>
        <v>0</v>
      </c>
      <c r="E13" s="14">
        <f t="shared" si="4"/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K13" s="11">
        <v>638</v>
      </c>
      <c r="L13" s="57">
        <f t="shared" si="1"/>
        <v>0</v>
      </c>
      <c r="M13" s="57">
        <f t="shared" si="2"/>
        <v>0</v>
      </c>
    </row>
    <row r="14" spans="1:13" ht="12.75">
      <c r="A14" s="9">
        <v>64132</v>
      </c>
      <c r="B14" s="3" t="s">
        <v>29</v>
      </c>
      <c r="C14" s="19"/>
      <c r="D14" s="19"/>
      <c r="E14" s="19"/>
      <c r="F14" s="19"/>
      <c r="G14" s="19"/>
      <c r="H14" s="19"/>
      <c r="I14" s="19"/>
      <c r="K14" s="9">
        <v>64132</v>
      </c>
      <c r="L14" s="57">
        <f t="shared" si="1"/>
        <v>0</v>
      </c>
      <c r="M14" s="57">
        <f t="shared" si="2"/>
        <v>0</v>
      </c>
    </row>
    <row r="15" spans="1:13" ht="12.75">
      <c r="A15" s="11">
        <v>641</v>
      </c>
      <c r="B15" s="2" t="s">
        <v>30</v>
      </c>
      <c r="C15" s="14">
        <f>C14</f>
        <v>0</v>
      </c>
      <c r="D15" s="14">
        <f aca="true" t="shared" si="5" ref="D15:I15">D14</f>
        <v>0</v>
      </c>
      <c r="E15" s="14">
        <f t="shared" si="5"/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K15" s="11">
        <v>641</v>
      </c>
      <c r="L15" s="57">
        <f t="shared" si="1"/>
        <v>0</v>
      </c>
      <c r="M15" s="57">
        <f t="shared" si="2"/>
        <v>0</v>
      </c>
    </row>
    <row r="16" spans="1:13" ht="12.75">
      <c r="A16" s="11">
        <v>65264</v>
      </c>
      <c r="B16" s="2" t="s">
        <v>40</v>
      </c>
      <c r="C16" s="14">
        <v>0</v>
      </c>
      <c r="D16" s="19"/>
      <c r="E16" s="19"/>
      <c r="F16" s="19"/>
      <c r="G16" s="19"/>
      <c r="H16" s="19"/>
      <c r="I16" s="19"/>
      <c r="K16" s="11">
        <v>65264</v>
      </c>
      <c r="L16" s="57">
        <f t="shared" si="1"/>
        <v>0</v>
      </c>
      <c r="M16" s="57">
        <f t="shared" si="2"/>
        <v>0</v>
      </c>
    </row>
    <row r="17" spans="1:13" ht="12.75">
      <c r="A17" s="9">
        <v>65268</v>
      </c>
      <c r="B17" s="1" t="s">
        <v>32</v>
      </c>
      <c r="C17" s="5">
        <v>0</v>
      </c>
      <c r="D17" s="19"/>
      <c r="E17" s="19"/>
      <c r="F17" s="19"/>
      <c r="G17" s="19"/>
      <c r="H17" s="19"/>
      <c r="I17" s="19"/>
      <c r="K17" s="9">
        <v>65268</v>
      </c>
      <c r="L17" s="57">
        <f t="shared" si="1"/>
        <v>0</v>
      </c>
      <c r="M17" s="57">
        <f t="shared" si="2"/>
        <v>0</v>
      </c>
    </row>
    <row r="18" spans="1:13" ht="12.75">
      <c r="A18" s="9">
        <v>65269</v>
      </c>
      <c r="B18" s="3" t="s">
        <v>55</v>
      </c>
      <c r="C18" s="5"/>
      <c r="D18" s="19"/>
      <c r="E18" s="19"/>
      <c r="F18" s="19"/>
      <c r="G18" s="19"/>
      <c r="H18" s="19"/>
      <c r="I18" s="19"/>
      <c r="K18" s="9">
        <v>65269</v>
      </c>
      <c r="L18" s="57">
        <f t="shared" si="1"/>
        <v>0</v>
      </c>
      <c r="M18" s="57">
        <f t="shared" si="2"/>
        <v>0</v>
      </c>
    </row>
    <row r="19" spans="1:13" ht="12.75">
      <c r="A19" s="11">
        <v>652</v>
      </c>
      <c r="B19" s="2" t="s">
        <v>31</v>
      </c>
      <c r="C19" s="14">
        <f>C17+C16+C18</f>
        <v>0</v>
      </c>
      <c r="D19" s="14">
        <f aca="true" t="shared" si="6" ref="D19:I19">D17+D16+D18</f>
        <v>0</v>
      </c>
      <c r="E19" s="14">
        <f t="shared" si="6"/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K19" s="11">
        <v>652</v>
      </c>
      <c r="L19" s="57">
        <f t="shared" si="1"/>
        <v>0</v>
      </c>
      <c r="M19" s="57">
        <f t="shared" si="2"/>
        <v>0</v>
      </c>
    </row>
    <row r="20" spans="1:13" ht="12.75">
      <c r="A20" s="11">
        <v>66141</v>
      </c>
      <c r="B20" s="2" t="s">
        <v>41</v>
      </c>
      <c r="C20" s="14"/>
      <c r="D20" s="19"/>
      <c r="E20" s="19"/>
      <c r="F20" s="19"/>
      <c r="G20" s="19"/>
      <c r="H20" s="19"/>
      <c r="I20" s="19"/>
      <c r="K20" s="11">
        <v>66141</v>
      </c>
      <c r="L20" s="57">
        <f t="shared" si="1"/>
        <v>0</v>
      </c>
      <c r="M20" s="57">
        <f t="shared" si="2"/>
        <v>0</v>
      </c>
    </row>
    <row r="21" spans="1:13" ht="12.75">
      <c r="A21" s="9">
        <v>66151</v>
      </c>
      <c r="B21" s="3" t="s">
        <v>34</v>
      </c>
      <c r="C21" s="5"/>
      <c r="D21" s="19"/>
      <c r="E21" s="19"/>
      <c r="F21" s="19"/>
      <c r="G21" s="19"/>
      <c r="H21" s="19"/>
      <c r="I21" s="19"/>
      <c r="K21" s="9">
        <v>66151</v>
      </c>
      <c r="L21" s="57">
        <f t="shared" si="1"/>
        <v>0</v>
      </c>
      <c r="M21" s="57">
        <f t="shared" si="2"/>
        <v>0</v>
      </c>
    </row>
    <row r="22" spans="1:13" ht="12.75">
      <c r="A22" s="11">
        <v>661</v>
      </c>
      <c r="B22" s="2" t="s">
        <v>35</v>
      </c>
      <c r="C22" s="14">
        <f>C21+C20</f>
        <v>0</v>
      </c>
      <c r="D22" s="14">
        <f aca="true" t="shared" si="7" ref="D22:I22">D21+D20</f>
        <v>0</v>
      </c>
      <c r="E22" s="14">
        <f t="shared" si="7"/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K22" s="11">
        <v>661</v>
      </c>
      <c r="L22" s="57">
        <f t="shared" si="1"/>
        <v>0</v>
      </c>
      <c r="M22" s="57">
        <f t="shared" si="2"/>
        <v>0</v>
      </c>
    </row>
    <row r="23" spans="1:13" ht="12.75">
      <c r="A23" s="9">
        <v>66313</v>
      </c>
      <c r="B23" s="2" t="s">
        <v>56</v>
      </c>
      <c r="C23" s="14">
        <v>0</v>
      </c>
      <c r="D23" s="19"/>
      <c r="E23" s="19"/>
      <c r="F23" s="19"/>
      <c r="G23" s="19"/>
      <c r="H23" s="19"/>
      <c r="I23" s="19"/>
      <c r="K23" s="9">
        <v>66313</v>
      </c>
      <c r="L23" s="57">
        <f t="shared" si="1"/>
        <v>0</v>
      </c>
      <c r="M23" s="57">
        <f t="shared" si="2"/>
        <v>0</v>
      </c>
    </row>
    <row r="24" spans="1:13" ht="12.75">
      <c r="A24" s="9">
        <v>663</v>
      </c>
      <c r="B24" s="2" t="s">
        <v>57</v>
      </c>
      <c r="C24" s="14">
        <f>C23</f>
        <v>0</v>
      </c>
      <c r="D24" s="14">
        <f aca="true" t="shared" si="8" ref="D24:I24">D23</f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K24" s="9">
        <v>663</v>
      </c>
      <c r="L24" s="57">
        <f t="shared" si="1"/>
        <v>0</v>
      </c>
      <c r="M24" s="57">
        <f t="shared" si="2"/>
        <v>0</v>
      </c>
    </row>
    <row r="25" spans="1:13" ht="12.75">
      <c r="A25" s="9">
        <v>67111</v>
      </c>
      <c r="B25" s="1" t="s">
        <v>21</v>
      </c>
      <c r="C25" s="5">
        <v>670000</v>
      </c>
      <c r="D25" s="19">
        <v>110925</v>
      </c>
      <c r="E25" s="19">
        <f>C25+D25</f>
        <v>780925</v>
      </c>
      <c r="F25" s="19">
        <v>552</v>
      </c>
      <c r="G25" s="19">
        <v>11483</v>
      </c>
      <c r="H25" s="19">
        <v>5600</v>
      </c>
      <c r="I25" s="19">
        <v>44615</v>
      </c>
      <c r="K25" s="9">
        <v>67111</v>
      </c>
      <c r="L25" s="58">
        <f t="shared" si="1"/>
        <v>110925</v>
      </c>
      <c r="M25" s="58">
        <f t="shared" si="2"/>
        <v>843175</v>
      </c>
    </row>
    <row r="26" spans="1:13" ht="12.75">
      <c r="A26" s="9">
        <v>67121</v>
      </c>
      <c r="B26" s="3" t="s">
        <v>54</v>
      </c>
      <c r="C26" s="5">
        <v>0</v>
      </c>
      <c r="D26" s="19">
        <v>20000</v>
      </c>
      <c r="E26" s="19">
        <f>C26+D26</f>
        <v>20000</v>
      </c>
      <c r="F26" s="19"/>
      <c r="G26" s="19"/>
      <c r="H26" s="19"/>
      <c r="I26" s="19"/>
      <c r="K26" s="9">
        <v>67121</v>
      </c>
      <c r="L26" s="57">
        <f t="shared" si="1"/>
        <v>20000</v>
      </c>
      <c r="M26" s="58">
        <f t="shared" si="2"/>
        <v>20000</v>
      </c>
    </row>
    <row r="27" spans="1:13" ht="12.75">
      <c r="A27" s="9">
        <v>67118</v>
      </c>
      <c r="B27" s="1" t="s">
        <v>22</v>
      </c>
      <c r="C27" s="5"/>
      <c r="D27" s="19"/>
      <c r="E27" s="19"/>
      <c r="F27" s="19"/>
      <c r="G27" s="19"/>
      <c r="H27" s="19"/>
      <c r="I27" s="19"/>
      <c r="K27" s="9">
        <v>67118</v>
      </c>
      <c r="L27" s="57">
        <f t="shared" si="1"/>
        <v>0</v>
      </c>
      <c r="M27" s="58">
        <f t="shared" si="2"/>
        <v>0</v>
      </c>
    </row>
    <row r="28" spans="1:13" ht="12.75">
      <c r="A28" s="11">
        <v>671</v>
      </c>
      <c r="B28" s="2" t="s">
        <v>23</v>
      </c>
      <c r="C28" s="14">
        <f>SUM(C25:C27)</f>
        <v>670000</v>
      </c>
      <c r="D28" s="14">
        <f aca="true" t="shared" si="9" ref="D28:I28">SUM(D25:D27)</f>
        <v>130925</v>
      </c>
      <c r="E28" s="14">
        <f t="shared" si="9"/>
        <v>800925</v>
      </c>
      <c r="F28" s="14">
        <f t="shared" si="9"/>
        <v>552</v>
      </c>
      <c r="G28" s="14">
        <f t="shared" si="9"/>
        <v>11483</v>
      </c>
      <c r="H28" s="14">
        <f t="shared" si="9"/>
        <v>5600</v>
      </c>
      <c r="I28" s="14">
        <f t="shared" si="9"/>
        <v>44615</v>
      </c>
      <c r="K28" s="11">
        <v>671</v>
      </c>
      <c r="L28" s="58">
        <f t="shared" si="1"/>
        <v>130925</v>
      </c>
      <c r="M28" s="58">
        <f t="shared" si="2"/>
        <v>863175</v>
      </c>
    </row>
    <row r="29" spans="1:13" ht="12.75">
      <c r="A29" s="9">
        <v>68311</v>
      </c>
      <c r="B29" s="3" t="s">
        <v>36</v>
      </c>
      <c r="C29" s="5"/>
      <c r="D29" s="19"/>
      <c r="E29" s="19"/>
      <c r="F29" s="19"/>
      <c r="G29" s="19"/>
      <c r="H29" s="19"/>
      <c r="I29" s="19"/>
      <c r="K29" s="9">
        <v>68311</v>
      </c>
      <c r="L29" s="57">
        <f t="shared" si="1"/>
        <v>0</v>
      </c>
      <c r="M29" s="58">
        <f t="shared" si="2"/>
        <v>0</v>
      </c>
    </row>
    <row r="30" spans="1:13" ht="12.75">
      <c r="A30" s="11">
        <v>683</v>
      </c>
      <c r="B30" s="2" t="s">
        <v>37</v>
      </c>
      <c r="C30" s="14">
        <f>SUM(C29:C29)</f>
        <v>0</v>
      </c>
      <c r="D30" s="14">
        <f aca="true" t="shared" si="10" ref="D30:I30">SUM(D29:D29)</f>
        <v>0</v>
      </c>
      <c r="E30" s="14">
        <f t="shared" si="10"/>
        <v>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0</v>
      </c>
      <c r="K30" s="11">
        <v>683</v>
      </c>
      <c r="L30" s="57">
        <f t="shared" si="1"/>
        <v>0</v>
      </c>
      <c r="M30" s="58">
        <f t="shared" si="2"/>
        <v>0</v>
      </c>
    </row>
    <row r="31" spans="1:13" ht="12.75">
      <c r="A31" s="11">
        <v>6</v>
      </c>
      <c r="B31" s="2" t="s">
        <v>3</v>
      </c>
      <c r="C31" s="14">
        <f>C8+C11+C13+C15+C19+C22+C28+C30+C24</f>
        <v>670000</v>
      </c>
      <c r="D31" s="14">
        <f aca="true" t="shared" si="11" ref="D31:I31">D8+D11+D13+D15+D19+D22+D28+D30+D24</f>
        <v>130925</v>
      </c>
      <c r="E31" s="14">
        <f t="shared" si="11"/>
        <v>800925</v>
      </c>
      <c r="F31" s="14">
        <f t="shared" si="11"/>
        <v>552</v>
      </c>
      <c r="G31" s="14">
        <f t="shared" si="11"/>
        <v>11483</v>
      </c>
      <c r="H31" s="14">
        <f t="shared" si="11"/>
        <v>5600</v>
      </c>
      <c r="I31" s="14">
        <f t="shared" si="11"/>
        <v>44615</v>
      </c>
      <c r="K31" s="11">
        <v>6</v>
      </c>
      <c r="L31" s="58">
        <f t="shared" si="1"/>
        <v>130925</v>
      </c>
      <c r="M31" s="58">
        <f t="shared" si="2"/>
        <v>863175</v>
      </c>
    </row>
    <row r="32" spans="1:13" ht="12.75">
      <c r="A32" s="11"/>
      <c r="B32" s="12"/>
      <c r="C32" s="5"/>
      <c r="D32" s="19"/>
      <c r="E32" s="19"/>
      <c r="F32" s="19"/>
      <c r="G32" s="19"/>
      <c r="H32" s="19"/>
      <c r="I32" s="19"/>
      <c r="M32" s="58">
        <f t="shared" si="2"/>
        <v>0</v>
      </c>
    </row>
    <row r="33" spans="1:13" ht="12.75">
      <c r="A33" s="11"/>
      <c r="B33" s="17" t="s">
        <v>24</v>
      </c>
      <c r="C33" s="14">
        <f>C31</f>
        <v>670000</v>
      </c>
      <c r="D33" s="14">
        <f aca="true" t="shared" si="12" ref="D33:I33">D31</f>
        <v>130925</v>
      </c>
      <c r="E33" s="14">
        <f t="shared" si="12"/>
        <v>800925</v>
      </c>
      <c r="F33" s="14">
        <f t="shared" si="12"/>
        <v>552</v>
      </c>
      <c r="G33" s="14">
        <f t="shared" si="12"/>
        <v>11483</v>
      </c>
      <c r="H33" s="14">
        <f t="shared" si="12"/>
        <v>5600</v>
      </c>
      <c r="I33" s="14">
        <f t="shared" si="12"/>
        <v>44615</v>
      </c>
      <c r="M33" s="58">
        <f t="shared" si="2"/>
        <v>863175</v>
      </c>
    </row>
    <row r="34" spans="1:13" ht="12.75">
      <c r="A34" s="11"/>
      <c r="B34" s="12"/>
      <c r="C34" s="5"/>
      <c r="D34" s="19"/>
      <c r="E34" s="19"/>
      <c r="F34" s="19"/>
      <c r="G34" s="19"/>
      <c r="H34" s="19"/>
      <c r="I34" s="19"/>
      <c r="M34" s="58">
        <f t="shared" si="2"/>
        <v>0</v>
      </c>
    </row>
    <row r="35" spans="1:13" ht="12.75">
      <c r="A35" s="61"/>
      <c r="B35" s="62"/>
      <c r="C35" s="28"/>
      <c r="D35" s="63"/>
      <c r="E35" s="63"/>
      <c r="F35" s="63"/>
      <c r="G35" s="63"/>
      <c r="H35" s="63"/>
      <c r="I35" s="63"/>
      <c r="M35" s="58"/>
    </row>
    <row r="36" spans="1:13" ht="12.75">
      <c r="A36" s="61"/>
      <c r="B36" s="62"/>
      <c r="C36" s="28"/>
      <c r="D36" s="63"/>
      <c r="E36" s="63"/>
      <c r="F36" s="63"/>
      <c r="G36" s="63"/>
      <c r="H36" s="63"/>
      <c r="I36" s="63"/>
      <c r="M36" s="58"/>
    </row>
    <row r="37" spans="1:13" ht="12.75">
      <c r="A37" s="61"/>
      <c r="B37" s="62"/>
      <c r="C37" s="28"/>
      <c r="D37" s="63"/>
      <c r="E37" s="63"/>
      <c r="F37" s="63"/>
      <c r="G37" s="63"/>
      <c r="H37" s="63"/>
      <c r="I37" s="63"/>
      <c r="M37" s="58"/>
    </row>
    <row r="38" spans="1:13" ht="12.75">
      <c r="A38" s="61"/>
      <c r="B38" s="62"/>
      <c r="C38" s="28"/>
      <c r="D38" s="63"/>
      <c r="E38" s="63"/>
      <c r="F38" s="63"/>
      <c r="G38" s="63"/>
      <c r="H38" s="63"/>
      <c r="I38" s="63"/>
      <c r="M38" s="58"/>
    </row>
    <row r="39" spans="1:13" ht="12.75">
      <c r="A39" s="64"/>
      <c r="B39" s="24"/>
      <c r="C39" s="28"/>
      <c r="D39" s="63"/>
      <c r="E39" s="63"/>
      <c r="F39" s="63"/>
      <c r="G39" s="63"/>
      <c r="H39" s="63"/>
      <c r="I39" s="63"/>
      <c r="M39" s="58">
        <f t="shared" si="2"/>
        <v>0</v>
      </c>
    </row>
    <row r="40" spans="1:13" ht="12.75">
      <c r="A40" s="70" t="s">
        <v>4</v>
      </c>
      <c r="B40" s="71"/>
      <c r="C40" s="59"/>
      <c r="D40" s="60"/>
      <c r="E40" s="60"/>
      <c r="F40" s="60"/>
      <c r="G40" s="60"/>
      <c r="H40" s="60"/>
      <c r="I40" s="60"/>
      <c r="M40" s="58">
        <f t="shared" si="2"/>
        <v>0</v>
      </c>
    </row>
    <row r="41" spans="1:13" ht="13.5">
      <c r="A41" s="11" t="s">
        <v>0</v>
      </c>
      <c r="B41" s="15" t="s">
        <v>1</v>
      </c>
      <c r="C41" s="16" t="s">
        <v>18</v>
      </c>
      <c r="D41" s="14" t="s">
        <v>64</v>
      </c>
      <c r="E41" s="36" t="s">
        <v>18</v>
      </c>
      <c r="F41" s="36" t="s">
        <v>18</v>
      </c>
      <c r="G41" s="36" t="s">
        <v>18</v>
      </c>
      <c r="H41" s="36" t="s">
        <v>18</v>
      </c>
      <c r="I41" s="36" t="s">
        <v>18</v>
      </c>
      <c r="M41" s="58" t="e">
        <f t="shared" si="2"/>
        <v>#VALUE!</v>
      </c>
    </row>
    <row r="42" spans="1:13" ht="13.5">
      <c r="A42" s="11">
        <v>311</v>
      </c>
      <c r="B42" s="13" t="s">
        <v>5</v>
      </c>
      <c r="C42" s="22"/>
      <c r="D42" s="19"/>
      <c r="E42" s="19"/>
      <c r="F42" s="19">
        <v>443</v>
      </c>
      <c r="G42" s="19">
        <v>8097</v>
      </c>
      <c r="H42" s="19"/>
      <c r="I42" s="19">
        <v>35829</v>
      </c>
      <c r="K42" s="11">
        <v>311</v>
      </c>
      <c r="L42" s="57">
        <f>D42</f>
        <v>0</v>
      </c>
      <c r="M42" s="58">
        <f t="shared" si="2"/>
        <v>44369</v>
      </c>
    </row>
    <row r="43" spans="1:13" ht="13.5">
      <c r="A43" s="11">
        <v>312</v>
      </c>
      <c r="B43" s="13" t="s">
        <v>6</v>
      </c>
      <c r="C43" s="22"/>
      <c r="D43" s="19"/>
      <c r="E43" s="19"/>
      <c r="F43" s="19">
        <v>13</v>
      </c>
      <c r="G43" s="19">
        <v>228</v>
      </c>
      <c r="H43" s="19"/>
      <c r="I43" s="19">
        <v>1009</v>
      </c>
      <c r="K43" s="11">
        <v>312</v>
      </c>
      <c r="L43" s="57">
        <f aca="true" t="shared" si="13" ref="L43:L56">D43</f>
        <v>0</v>
      </c>
      <c r="M43" s="58">
        <f t="shared" si="2"/>
        <v>1250</v>
      </c>
    </row>
    <row r="44" spans="1:13" ht="13.5">
      <c r="A44" s="11">
        <v>313</v>
      </c>
      <c r="B44" s="13" t="s">
        <v>7</v>
      </c>
      <c r="C44" s="22"/>
      <c r="D44" s="19"/>
      <c r="E44" s="19"/>
      <c r="F44" s="19">
        <v>76</v>
      </c>
      <c r="G44" s="19">
        <v>1393</v>
      </c>
      <c r="H44" s="19"/>
      <c r="I44" s="19">
        <v>6162</v>
      </c>
      <c r="K44" s="11">
        <v>313</v>
      </c>
      <c r="L44" s="57">
        <f t="shared" si="13"/>
        <v>0</v>
      </c>
      <c r="M44" s="58">
        <f t="shared" si="2"/>
        <v>7631</v>
      </c>
    </row>
    <row r="45" spans="1:13" ht="13.5">
      <c r="A45" s="11">
        <v>321</v>
      </c>
      <c r="B45" s="13" t="s">
        <v>60</v>
      </c>
      <c r="C45" s="22">
        <v>190000</v>
      </c>
      <c r="D45" s="19">
        <v>5000</v>
      </c>
      <c r="E45" s="19">
        <f aca="true" t="shared" si="14" ref="E45:E50">C45+D45</f>
        <v>195000</v>
      </c>
      <c r="F45" s="19">
        <v>20</v>
      </c>
      <c r="G45" s="19">
        <v>365</v>
      </c>
      <c r="H45" s="19"/>
      <c r="I45" s="19">
        <v>1615</v>
      </c>
      <c r="K45" s="11">
        <v>321</v>
      </c>
      <c r="L45" s="57">
        <f t="shared" si="13"/>
        <v>5000</v>
      </c>
      <c r="M45" s="58">
        <f t="shared" si="2"/>
        <v>197000</v>
      </c>
    </row>
    <row r="46" spans="1:13" ht="13.5">
      <c r="A46" s="11">
        <v>322</v>
      </c>
      <c r="B46" s="13" t="s">
        <v>58</v>
      </c>
      <c r="C46" s="22">
        <v>228000</v>
      </c>
      <c r="D46" s="19">
        <v>24500</v>
      </c>
      <c r="E46" s="19">
        <f t="shared" si="14"/>
        <v>252500</v>
      </c>
      <c r="F46" s="19"/>
      <c r="G46" s="19">
        <v>1400</v>
      </c>
      <c r="H46" s="19">
        <v>5600</v>
      </c>
      <c r="I46" s="19"/>
      <c r="K46" s="11">
        <v>322</v>
      </c>
      <c r="L46" s="57">
        <f t="shared" si="13"/>
        <v>24500</v>
      </c>
      <c r="M46" s="58">
        <f t="shared" si="2"/>
        <v>259500</v>
      </c>
    </row>
    <row r="47" spans="1:13" ht="13.5">
      <c r="A47" s="11">
        <v>323</v>
      </c>
      <c r="B47" s="13" t="s">
        <v>8</v>
      </c>
      <c r="C47" s="14">
        <v>230000</v>
      </c>
      <c r="D47" s="19">
        <v>81425</v>
      </c>
      <c r="E47" s="19">
        <f t="shared" si="14"/>
        <v>311425</v>
      </c>
      <c r="F47" s="19"/>
      <c r="G47" s="19"/>
      <c r="H47" s="19"/>
      <c r="I47" s="19"/>
      <c r="K47" s="11">
        <v>323</v>
      </c>
      <c r="L47" s="57">
        <f t="shared" si="13"/>
        <v>81425</v>
      </c>
      <c r="M47" s="58">
        <f t="shared" si="2"/>
        <v>311425</v>
      </c>
    </row>
    <row r="48" spans="1:13" ht="13.5">
      <c r="A48" s="11">
        <v>324</v>
      </c>
      <c r="B48" s="13" t="s">
        <v>59</v>
      </c>
      <c r="C48" s="14"/>
      <c r="D48" s="19"/>
      <c r="E48" s="19">
        <f t="shared" si="14"/>
        <v>0</v>
      </c>
      <c r="F48" s="19"/>
      <c r="G48" s="19"/>
      <c r="H48" s="19"/>
      <c r="I48" s="19"/>
      <c r="K48" s="11">
        <v>324</v>
      </c>
      <c r="L48" s="57">
        <f t="shared" si="13"/>
        <v>0</v>
      </c>
      <c r="M48" s="58">
        <f t="shared" si="2"/>
        <v>0</v>
      </c>
    </row>
    <row r="49" spans="1:13" ht="13.5">
      <c r="A49" s="11">
        <v>329</v>
      </c>
      <c r="B49" s="13" t="s">
        <v>9</v>
      </c>
      <c r="C49" s="14">
        <v>17000</v>
      </c>
      <c r="D49" s="19"/>
      <c r="E49" s="19">
        <f t="shared" si="14"/>
        <v>17000</v>
      </c>
      <c r="F49" s="19"/>
      <c r="G49" s="19"/>
      <c r="H49" s="19"/>
      <c r="I49" s="19"/>
      <c r="K49" s="11">
        <v>329</v>
      </c>
      <c r="L49" s="57">
        <f t="shared" si="13"/>
        <v>0</v>
      </c>
      <c r="M49" s="58">
        <f t="shared" si="2"/>
        <v>17000</v>
      </c>
    </row>
    <row r="50" spans="1:13" ht="13.5">
      <c r="A50" s="11">
        <v>343</v>
      </c>
      <c r="B50" s="13" t="s">
        <v>10</v>
      </c>
      <c r="C50" s="14">
        <v>5000</v>
      </c>
      <c r="D50" s="19"/>
      <c r="E50" s="19">
        <f t="shared" si="14"/>
        <v>5000</v>
      </c>
      <c r="F50" s="19"/>
      <c r="G50" s="19"/>
      <c r="H50" s="19"/>
      <c r="I50" s="19"/>
      <c r="K50" s="11">
        <v>343</v>
      </c>
      <c r="L50" s="57">
        <f t="shared" si="13"/>
        <v>0</v>
      </c>
      <c r="M50" s="58">
        <f t="shared" si="2"/>
        <v>5000</v>
      </c>
    </row>
    <row r="51" spans="1:13" ht="13.5">
      <c r="A51" s="11">
        <v>3</v>
      </c>
      <c r="B51" s="13" t="s">
        <v>11</v>
      </c>
      <c r="C51" s="14">
        <f>C42+C43+C44+C45+C46+C47+C48+C49+C50</f>
        <v>670000</v>
      </c>
      <c r="D51" s="14">
        <f aca="true" t="shared" si="15" ref="D51:I51">D42+D43+D44+D45+D46+D47+D48+D49+D50</f>
        <v>110925</v>
      </c>
      <c r="E51" s="14">
        <f t="shared" si="15"/>
        <v>780925</v>
      </c>
      <c r="F51" s="14">
        <f t="shared" si="15"/>
        <v>552</v>
      </c>
      <c r="G51" s="14">
        <f t="shared" si="15"/>
        <v>11483</v>
      </c>
      <c r="H51" s="14">
        <f t="shared" si="15"/>
        <v>5600</v>
      </c>
      <c r="I51" s="14">
        <f t="shared" si="15"/>
        <v>44615</v>
      </c>
      <c r="K51" s="11">
        <v>3</v>
      </c>
      <c r="L51" s="58">
        <f t="shared" si="13"/>
        <v>110925</v>
      </c>
      <c r="M51" s="58">
        <f t="shared" si="2"/>
        <v>843175</v>
      </c>
    </row>
    <row r="52" spans="1:13" ht="13.5">
      <c r="A52" s="11"/>
      <c r="B52" s="13"/>
      <c r="C52" s="14"/>
      <c r="D52" s="19"/>
      <c r="E52" s="19"/>
      <c r="F52" s="19"/>
      <c r="G52" s="19"/>
      <c r="H52" s="19"/>
      <c r="I52" s="19"/>
      <c r="K52" s="11"/>
      <c r="L52" s="57">
        <f t="shared" si="13"/>
        <v>0</v>
      </c>
      <c r="M52" s="58">
        <f t="shared" si="2"/>
        <v>0</v>
      </c>
    </row>
    <row r="53" spans="1:13" ht="12.75">
      <c r="A53" s="11">
        <v>421</v>
      </c>
      <c r="B53" s="12" t="s">
        <v>12</v>
      </c>
      <c r="C53" s="14"/>
      <c r="D53" s="19"/>
      <c r="E53" s="19"/>
      <c r="F53" s="19"/>
      <c r="G53" s="19"/>
      <c r="H53" s="19"/>
      <c r="I53" s="19"/>
      <c r="K53" s="11">
        <v>421</v>
      </c>
      <c r="L53" s="57">
        <f t="shared" si="13"/>
        <v>0</v>
      </c>
      <c r="M53" s="58">
        <f t="shared" si="2"/>
        <v>0</v>
      </c>
    </row>
    <row r="54" spans="1:13" ht="13.5">
      <c r="A54" s="11">
        <v>422</v>
      </c>
      <c r="B54" s="13" t="s">
        <v>13</v>
      </c>
      <c r="C54" s="14"/>
      <c r="D54" s="19">
        <v>20000</v>
      </c>
      <c r="E54" s="19">
        <f>C54+D54</f>
        <v>20000</v>
      </c>
      <c r="F54" s="19"/>
      <c r="G54" s="19"/>
      <c r="H54" s="19"/>
      <c r="I54" s="19"/>
      <c r="K54" s="11">
        <v>422</v>
      </c>
      <c r="L54" s="57">
        <f t="shared" si="13"/>
        <v>20000</v>
      </c>
      <c r="M54" s="58">
        <f t="shared" si="2"/>
        <v>20000</v>
      </c>
    </row>
    <row r="55" spans="1:13" ht="13.5">
      <c r="A55" s="11">
        <v>424</v>
      </c>
      <c r="B55" s="13" t="s">
        <v>14</v>
      </c>
      <c r="C55" s="14"/>
      <c r="D55" s="19"/>
      <c r="E55" s="19"/>
      <c r="F55" s="19"/>
      <c r="G55" s="19"/>
      <c r="H55" s="19"/>
      <c r="I55" s="19"/>
      <c r="K55" s="11">
        <v>424</v>
      </c>
      <c r="L55" s="57">
        <f t="shared" si="13"/>
        <v>0</v>
      </c>
      <c r="M55" s="58">
        <f t="shared" si="2"/>
        <v>0</v>
      </c>
    </row>
    <row r="56" spans="1:13" ht="13.5">
      <c r="A56" s="11">
        <v>4</v>
      </c>
      <c r="B56" s="13" t="s">
        <v>15</v>
      </c>
      <c r="C56" s="14">
        <f>SUM(C53+C54+C55)</f>
        <v>0</v>
      </c>
      <c r="D56" s="14">
        <f aca="true" t="shared" si="16" ref="D56:I56">SUM(D53+D54+D55)</f>
        <v>20000</v>
      </c>
      <c r="E56" s="14">
        <f t="shared" si="16"/>
        <v>20000</v>
      </c>
      <c r="F56" s="14">
        <f t="shared" si="16"/>
        <v>0</v>
      </c>
      <c r="G56" s="14">
        <f t="shared" si="16"/>
        <v>0</v>
      </c>
      <c r="H56" s="14">
        <f t="shared" si="16"/>
        <v>0</v>
      </c>
      <c r="I56" s="14">
        <f t="shared" si="16"/>
        <v>0</v>
      </c>
      <c r="K56" s="11">
        <v>4</v>
      </c>
      <c r="L56" s="57">
        <f t="shared" si="13"/>
        <v>20000</v>
      </c>
      <c r="M56" s="58">
        <f t="shared" si="2"/>
        <v>20000</v>
      </c>
    </row>
    <row r="57" spans="1:9" ht="12.75">
      <c r="A57" s="9"/>
      <c r="B57" s="10"/>
      <c r="C57" s="5"/>
      <c r="D57" s="19"/>
      <c r="E57" s="19"/>
      <c r="F57" s="19"/>
      <c r="G57" s="19"/>
      <c r="H57" s="19"/>
      <c r="I57" s="19"/>
    </row>
    <row r="58" spans="1:9" ht="13.5">
      <c r="A58" s="11"/>
      <c r="B58" s="13" t="s">
        <v>20</v>
      </c>
      <c r="C58" s="14">
        <f>SUM(C56+C51)</f>
        <v>670000</v>
      </c>
      <c r="D58" s="14">
        <f aca="true" t="shared" si="17" ref="D58:I58">SUM(D56+D51)</f>
        <v>130925</v>
      </c>
      <c r="E58" s="14">
        <f t="shared" si="17"/>
        <v>800925</v>
      </c>
      <c r="F58" s="14">
        <f t="shared" si="17"/>
        <v>552</v>
      </c>
      <c r="G58" s="14">
        <f t="shared" si="17"/>
        <v>11483</v>
      </c>
      <c r="H58" s="14">
        <f t="shared" si="17"/>
        <v>5600</v>
      </c>
      <c r="I58" s="14">
        <f t="shared" si="17"/>
        <v>44615</v>
      </c>
    </row>
    <row r="59" spans="1:9" ht="12.75">
      <c r="A59" s="9"/>
      <c r="B59" s="10"/>
      <c r="C59" s="5"/>
      <c r="D59" s="19"/>
      <c r="E59" s="19"/>
      <c r="F59" s="19"/>
      <c r="G59" s="19"/>
      <c r="H59" s="19"/>
      <c r="I59" s="19"/>
    </row>
    <row r="60" spans="1:9" ht="12.75">
      <c r="A60" s="9"/>
      <c r="B60" s="10"/>
      <c r="C60" s="5"/>
      <c r="D60" s="19"/>
      <c r="E60" s="19"/>
      <c r="F60" s="19"/>
      <c r="G60" s="19"/>
      <c r="H60" s="19"/>
      <c r="I60" s="19"/>
    </row>
    <row r="61" spans="1:9" ht="12.75">
      <c r="A61" s="9"/>
      <c r="B61" s="10"/>
      <c r="C61" s="5"/>
      <c r="D61" s="19"/>
      <c r="E61" s="19"/>
      <c r="F61" s="19"/>
      <c r="G61" s="19"/>
      <c r="H61" s="19"/>
      <c r="I61" s="19"/>
    </row>
    <row r="62" spans="1:9" ht="13.5">
      <c r="A62" s="11"/>
      <c r="B62" s="15"/>
      <c r="C62" s="16"/>
      <c r="D62" s="19"/>
      <c r="E62" s="19"/>
      <c r="F62" s="19"/>
      <c r="G62" s="19"/>
      <c r="H62" s="19"/>
      <c r="I62" s="19"/>
    </row>
    <row r="63" spans="1:9" ht="12.75">
      <c r="A63" s="9"/>
      <c r="B63" s="10"/>
      <c r="C63" s="5"/>
      <c r="D63" s="19"/>
      <c r="E63" s="19"/>
      <c r="F63" s="19"/>
      <c r="G63" s="19"/>
      <c r="H63" s="19"/>
      <c r="I63" s="19"/>
    </row>
    <row r="64" spans="1:9" ht="13.5">
      <c r="A64" s="11"/>
      <c r="B64" s="13" t="s">
        <v>16</v>
      </c>
      <c r="C64" s="14">
        <f>C31</f>
        <v>670000</v>
      </c>
      <c r="D64" s="14">
        <f aca="true" t="shared" si="18" ref="D64:I64">D31</f>
        <v>130925</v>
      </c>
      <c r="E64" s="14">
        <f t="shared" si="18"/>
        <v>800925</v>
      </c>
      <c r="F64" s="14">
        <f t="shared" si="18"/>
        <v>552</v>
      </c>
      <c r="G64" s="14">
        <f t="shared" si="18"/>
        <v>11483</v>
      </c>
      <c r="H64" s="14">
        <f t="shared" si="18"/>
        <v>5600</v>
      </c>
      <c r="I64" s="14">
        <f t="shared" si="18"/>
        <v>44615</v>
      </c>
    </row>
    <row r="65" spans="1:9" ht="13.5">
      <c r="A65" s="11"/>
      <c r="B65" s="13" t="s">
        <v>4</v>
      </c>
      <c r="C65" s="14">
        <f>C58</f>
        <v>670000</v>
      </c>
      <c r="D65" s="14">
        <f aca="true" t="shared" si="19" ref="D65:I65">D58</f>
        <v>130925</v>
      </c>
      <c r="E65" s="14">
        <f t="shared" si="19"/>
        <v>800925</v>
      </c>
      <c r="F65" s="14">
        <f t="shared" si="19"/>
        <v>552</v>
      </c>
      <c r="G65" s="14">
        <f t="shared" si="19"/>
        <v>11483</v>
      </c>
      <c r="H65" s="14">
        <f t="shared" si="19"/>
        <v>5600</v>
      </c>
      <c r="I65" s="14">
        <f t="shared" si="19"/>
        <v>44615</v>
      </c>
    </row>
    <row r="66" spans="1:9" ht="13.5">
      <c r="A66" s="11"/>
      <c r="B66" s="13" t="s">
        <v>17</v>
      </c>
      <c r="C66" s="14">
        <f>C64-C65</f>
        <v>0</v>
      </c>
      <c r="D66" s="14">
        <f aca="true" t="shared" si="20" ref="D66:I66">D64-D65</f>
        <v>0</v>
      </c>
      <c r="E66" s="14">
        <f t="shared" si="20"/>
        <v>0</v>
      </c>
      <c r="F66" s="14">
        <f t="shared" si="20"/>
        <v>0</v>
      </c>
      <c r="G66" s="14">
        <f t="shared" si="20"/>
        <v>0</v>
      </c>
      <c r="H66" s="14">
        <f t="shared" si="20"/>
        <v>0</v>
      </c>
      <c r="I66" s="14">
        <f t="shared" si="20"/>
        <v>0</v>
      </c>
    </row>
    <row r="67" spans="1:9" ht="12.75">
      <c r="A67" s="9"/>
      <c r="B67" s="10"/>
      <c r="C67" s="1"/>
      <c r="D67" s="19"/>
      <c r="E67" s="19"/>
      <c r="F67" s="19"/>
      <c r="G67" s="19"/>
      <c r="H67" s="19"/>
      <c r="I67" s="19"/>
    </row>
    <row r="68" spans="1:9" ht="12.75">
      <c r="A68" s="11">
        <v>6</v>
      </c>
      <c r="B68" s="12" t="s">
        <v>3</v>
      </c>
      <c r="C68" s="14">
        <f>C64</f>
        <v>670000</v>
      </c>
      <c r="D68" s="14">
        <f aca="true" t="shared" si="21" ref="D68:I68">D64</f>
        <v>130925</v>
      </c>
      <c r="E68" s="14">
        <f t="shared" si="21"/>
        <v>800925</v>
      </c>
      <c r="F68" s="14">
        <f t="shared" si="21"/>
        <v>552</v>
      </c>
      <c r="G68" s="14">
        <f t="shared" si="21"/>
        <v>11483</v>
      </c>
      <c r="H68" s="14">
        <f t="shared" si="21"/>
        <v>5600</v>
      </c>
      <c r="I68" s="14">
        <f t="shared" si="21"/>
        <v>44615</v>
      </c>
    </row>
    <row r="69" spans="1:9" ht="12.75">
      <c r="A69" s="11">
        <v>7</v>
      </c>
      <c r="B69" s="12" t="s">
        <v>42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</row>
    <row r="70" spans="1:9" ht="12.75">
      <c r="A70" s="11">
        <v>8</v>
      </c>
      <c r="B70" s="12" t="s">
        <v>43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ht="12.75">
      <c r="A71" s="11">
        <v>9</v>
      </c>
      <c r="B71" s="12" t="s">
        <v>45</v>
      </c>
      <c r="C71" s="2"/>
      <c r="D71" s="19"/>
      <c r="E71" s="19"/>
      <c r="F71" s="19"/>
      <c r="G71" s="19"/>
      <c r="H71" s="19"/>
      <c r="I71" s="19"/>
    </row>
    <row r="72" spans="1:9" ht="12.75">
      <c r="A72" s="11"/>
      <c r="B72" s="12" t="s">
        <v>46</v>
      </c>
      <c r="C72" s="14">
        <f>C68+C69+C70+C71</f>
        <v>670000</v>
      </c>
      <c r="D72" s="14">
        <f aca="true" t="shared" si="22" ref="D72:I72">D68+D69+D70+D71</f>
        <v>130925</v>
      </c>
      <c r="E72" s="14">
        <f t="shared" si="22"/>
        <v>800925</v>
      </c>
      <c r="F72" s="14">
        <f t="shared" si="22"/>
        <v>552</v>
      </c>
      <c r="G72" s="14">
        <f t="shared" si="22"/>
        <v>11483</v>
      </c>
      <c r="H72" s="14">
        <f t="shared" si="22"/>
        <v>5600</v>
      </c>
      <c r="I72" s="14">
        <f t="shared" si="22"/>
        <v>44615</v>
      </c>
    </row>
    <row r="73" spans="1:9" ht="12.75">
      <c r="A73" s="11"/>
      <c r="B73" s="12"/>
      <c r="C73" s="2"/>
      <c r="D73" s="19"/>
      <c r="E73" s="19"/>
      <c r="F73" s="19"/>
      <c r="G73" s="19"/>
      <c r="H73" s="19"/>
      <c r="I73" s="19"/>
    </row>
    <row r="74" spans="1:9" ht="12.75">
      <c r="A74" s="2"/>
      <c r="B74" s="12"/>
      <c r="C74" s="2"/>
      <c r="D74" s="19"/>
      <c r="E74" s="19"/>
      <c r="F74" s="19"/>
      <c r="G74" s="19"/>
      <c r="H74" s="19"/>
      <c r="I74" s="19"/>
    </row>
    <row r="75" spans="1:9" ht="12.75">
      <c r="A75" s="11">
        <v>3</v>
      </c>
      <c r="B75" s="12" t="s">
        <v>11</v>
      </c>
      <c r="C75" s="14">
        <f>C51</f>
        <v>670000</v>
      </c>
      <c r="D75" s="14">
        <f aca="true" t="shared" si="23" ref="D75:I75">D51</f>
        <v>110925</v>
      </c>
      <c r="E75" s="14">
        <f t="shared" si="23"/>
        <v>780925</v>
      </c>
      <c r="F75" s="14">
        <f t="shared" si="23"/>
        <v>552</v>
      </c>
      <c r="G75" s="14">
        <f t="shared" si="23"/>
        <v>11483</v>
      </c>
      <c r="H75" s="14">
        <f t="shared" si="23"/>
        <v>5600</v>
      </c>
      <c r="I75" s="14">
        <f t="shared" si="23"/>
        <v>44615</v>
      </c>
    </row>
    <row r="76" spans="1:9" ht="12.75">
      <c r="A76" s="11">
        <v>4</v>
      </c>
      <c r="B76" s="12" t="s">
        <v>47</v>
      </c>
      <c r="C76" s="14">
        <f>C56</f>
        <v>0</v>
      </c>
      <c r="D76" s="14">
        <f aca="true" t="shared" si="24" ref="D76:I76">D56</f>
        <v>20000</v>
      </c>
      <c r="E76" s="14">
        <f t="shared" si="24"/>
        <v>20000</v>
      </c>
      <c r="F76" s="14">
        <f t="shared" si="24"/>
        <v>0</v>
      </c>
      <c r="G76" s="14">
        <f t="shared" si="24"/>
        <v>0</v>
      </c>
      <c r="H76" s="14">
        <f t="shared" si="24"/>
        <v>0</v>
      </c>
      <c r="I76" s="14">
        <f t="shared" si="24"/>
        <v>0</v>
      </c>
    </row>
    <row r="77" spans="1:9" ht="12.75">
      <c r="A77" s="11">
        <v>5</v>
      </c>
      <c r="B77" s="12" t="s">
        <v>48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</row>
    <row r="78" spans="1:9" ht="13.5">
      <c r="A78" s="11" t="s">
        <v>0</v>
      </c>
      <c r="B78" s="15" t="s">
        <v>1</v>
      </c>
      <c r="C78" s="16" t="s">
        <v>18</v>
      </c>
      <c r="D78" s="14" t="s">
        <v>64</v>
      </c>
      <c r="E78" s="36" t="s">
        <v>18</v>
      </c>
      <c r="F78" s="36" t="s">
        <v>18</v>
      </c>
      <c r="G78" s="36" t="s">
        <v>18</v>
      </c>
      <c r="H78" s="36" t="s">
        <v>18</v>
      </c>
      <c r="I78" s="36" t="s">
        <v>18</v>
      </c>
    </row>
    <row r="79" spans="1:9" ht="12.75">
      <c r="A79" s="2"/>
      <c r="B79" s="12" t="s">
        <v>49</v>
      </c>
      <c r="C79" s="14">
        <f>C75+C76+C77</f>
        <v>670000</v>
      </c>
      <c r="D79" s="14">
        <f aca="true" t="shared" si="25" ref="D79:I79">D75+D76+D77</f>
        <v>130925</v>
      </c>
      <c r="E79" s="14">
        <f t="shared" si="25"/>
        <v>800925</v>
      </c>
      <c r="F79" s="14">
        <f t="shared" si="25"/>
        <v>552</v>
      </c>
      <c r="G79" s="14">
        <f t="shared" si="25"/>
        <v>11483</v>
      </c>
      <c r="H79" s="14">
        <f t="shared" si="25"/>
        <v>5600</v>
      </c>
      <c r="I79" s="14">
        <f t="shared" si="25"/>
        <v>44615</v>
      </c>
    </row>
    <row r="80" spans="1:9" ht="12.75">
      <c r="A80" s="2"/>
      <c r="B80" s="12"/>
      <c r="C80" s="2"/>
      <c r="D80" s="19"/>
      <c r="E80" s="19"/>
      <c r="F80" s="19"/>
      <c r="G80" s="19"/>
      <c r="H80" s="19"/>
      <c r="I80" s="19"/>
    </row>
    <row r="81" spans="1:9" ht="12.75">
      <c r="A81" s="2"/>
      <c r="B81" s="12"/>
      <c r="C81" s="2"/>
      <c r="D81" s="19"/>
      <c r="E81" s="19"/>
      <c r="F81" s="19"/>
      <c r="G81" s="19"/>
      <c r="H81" s="19"/>
      <c r="I81" s="19"/>
    </row>
    <row r="82" spans="1:9" ht="12.75">
      <c r="A82" s="2"/>
      <c r="B82" s="12" t="s">
        <v>50</v>
      </c>
      <c r="C82" s="14">
        <f>C72-C79</f>
        <v>0</v>
      </c>
      <c r="D82" s="14">
        <f aca="true" t="shared" si="26" ref="D82:I82">D72-D79</f>
        <v>0</v>
      </c>
      <c r="E82" s="14">
        <f t="shared" si="26"/>
        <v>0</v>
      </c>
      <c r="F82" s="14">
        <f t="shared" si="26"/>
        <v>0</v>
      </c>
      <c r="G82" s="14">
        <f t="shared" si="26"/>
        <v>0</v>
      </c>
      <c r="H82" s="14">
        <f t="shared" si="26"/>
        <v>0</v>
      </c>
      <c r="I82" s="14">
        <f t="shared" si="26"/>
        <v>0</v>
      </c>
    </row>
    <row r="83" spans="1:9" ht="12.75">
      <c r="A83" s="2"/>
      <c r="B83" s="12"/>
      <c r="C83" s="2"/>
      <c r="D83" s="19"/>
      <c r="E83" s="19"/>
      <c r="F83" s="19"/>
      <c r="G83" s="19"/>
      <c r="H83" s="19"/>
      <c r="I83" s="19"/>
    </row>
    <row r="84" spans="1:9" ht="12.75">
      <c r="A84" s="2"/>
      <c r="B84" s="12"/>
      <c r="C84" s="2"/>
      <c r="D84" s="19"/>
      <c r="E84" s="19"/>
      <c r="F84" s="19"/>
      <c r="G84" s="19"/>
      <c r="H84" s="19"/>
      <c r="I84" s="19"/>
    </row>
    <row r="85" spans="1:9" ht="12.75">
      <c r="A85" s="2"/>
      <c r="B85" s="12" t="s">
        <v>51</v>
      </c>
      <c r="C85" s="14">
        <f>C68-C75</f>
        <v>0</v>
      </c>
      <c r="D85" s="14">
        <f aca="true" t="shared" si="27" ref="D85:I85">D68-D75</f>
        <v>20000</v>
      </c>
      <c r="E85" s="14">
        <f t="shared" si="27"/>
        <v>20000</v>
      </c>
      <c r="F85" s="14">
        <f t="shared" si="27"/>
        <v>0</v>
      </c>
      <c r="G85" s="14">
        <f t="shared" si="27"/>
        <v>0</v>
      </c>
      <c r="H85" s="14">
        <f t="shared" si="27"/>
        <v>0</v>
      </c>
      <c r="I85" s="14">
        <f t="shared" si="27"/>
        <v>0</v>
      </c>
    </row>
    <row r="86" spans="1:9" ht="12.75">
      <c r="A86" s="2"/>
      <c r="B86" s="12" t="s">
        <v>52</v>
      </c>
      <c r="C86" s="14">
        <f>C69-C76</f>
        <v>0</v>
      </c>
      <c r="D86" s="14">
        <f aca="true" t="shared" si="28" ref="D86:I86">D69-D76</f>
        <v>-20000</v>
      </c>
      <c r="E86" s="14">
        <f t="shared" si="28"/>
        <v>-20000</v>
      </c>
      <c r="F86" s="14">
        <f t="shared" si="28"/>
        <v>0</v>
      </c>
      <c r="G86" s="14">
        <f t="shared" si="28"/>
        <v>0</v>
      </c>
      <c r="H86" s="14">
        <f t="shared" si="28"/>
        <v>0</v>
      </c>
      <c r="I86" s="14">
        <f t="shared" si="28"/>
        <v>0</v>
      </c>
    </row>
    <row r="87" spans="1:9" ht="12.75">
      <c r="A87" s="2"/>
      <c r="B87" s="12" t="s">
        <v>53</v>
      </c>
      <c r="C87" s="2" t="s">
        <v>44</v>
      </c>
      <c r="D87" s="19"/>
      <c r="E87" s="19"/>
      <c r="F87" s="19"/>
      <c r="G87" s="19"/>
      <c r="H87" s="19"/>
      <c r="I87" s="19"/>
    </row>
  </sheetData>
  <sheetProtection/>
  <mergeCells count="3">
    <mergeCell ref="A1:B1"/>
    <mergeCell ref="A6:B6"/>
    <mergeCell ref="A40:B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53">
      <selection activeCell="M57" sqref="M57"/>
    </sheetView>
  </sheetViews>
  <sheetFormatPr defaultColWidth="9.140625" defaultRowHeight="12.75"/>
  <cols>
    <col min="2" max="2" width="43.7109375" style="0" customWidth="1"/>
    <col min="3" max="3" width="10.421875" style="0" customWidth="1"/>
    <col min="7" max="7" width="9.7109375" style="0" bestFit="1" customWidth="1"/>
    <col min="8" max="8" width="8.140625" style="0" customWidth="1"/>
    <col min="9" max="9" width="7.57421875" style="0" customWidth="1"/>
    <col min="10" max="10" width="8.421875" style="0" customWidth="1"/>
    <col min="11" max="11" width="8.28125" style="0" customWidth="1"/>
    <col min="12" max="12" width="10.421875" style="0" customWidth="1"/>
    <col min="13" max="13" width="42.421875" style="0" customWidth="1"/>
    <col min="20" max="20" width="24.57421875" style="0" customWidth="1"/>
  </cols>
  <sheetData>
    <row r="1" spans="1:3" ht="12.75">
      <c r="A1" s="65" t="s">
        <v>19</v>
      </c>
      <c r="B1" s="65"/>
      <c r="C1" s="4"/>
    </row>
    <row r="2" spans="1:3" ht="12.75">
      <c r="A2" s="7"/>
      <c r="B2" s="6" t="s">
        <v>67</v>
      </c>
      <c r="C2" s="4"/>
    </row>
    <row r="3" spans="1:3" ht="12.75">
      <c r="A3" s="7"/>
      <c r="B3" s="8"/>
      <c r="C3" s="4"/>
    </row>
    <row r="4" spans="1:19" ht="12.75">
      <c r="A4" s="37" t="s">
        <v>63</v>
      </c>
      <c r="B4" s="38"/>
      <c r="C4" s="40"/>
      <c r="D4" s="41">
        <v>22</v>
      </c>
      <c r="E4" s="42"/>
      <c r="F4" s="46"/>
      <c r="G4" s="47">
        <v>35</v>
      </c>
      <c r="H4" s="48"/>
      <c r="I4" s="43"/>
      <c r="J4" s="44">
        <v>411</v>
      </c>
      <c r="K4" s="45"/>
      <c r="L4" s="37" t="s">
        <v>63</v>
      </c>
      <c r="M4" s="38"/>
      <c r="N4" s="49"/>
      <c r="O4" s="50">
        <v>511</v>
      </c>
      <c r="P4" s="51"/>
      <c r="Q4" s="52"/>
      <c r="R4" s="53">
        <v>466</v>
      </c>
      <c r="S4" s="54"/>
    </row>
    <row r="5" spans="1:19" ht="13.5">
      <c r="A5" s="11" t="s">
        <v>0</v>
      </c>
      <c r="B5" s="15" t="s">
        <v>1</v>
      </c>
      <c r="C5" s="31" t="s">
        <v>18</v>
      </c>
      <c r="D5" s="2" t="s">
        <v>64</v>
      </c>
      <c r="E5" s="16" t="s">
        <v>18</v>
      </c>
      <c r="F5" s="16" t="s">
        <v>18</v>
      </c>
      <c r="G5" s="2" t="s">
        <v>64</v>
      </c>
      <c r="H5" s="16" t="s">
        <v>18</v>
      </c>
      <c r="I5" s="16" t="s">
        <v>18</v>
      </c>
      <c r="J5" s="2" t="s">
        <v>64</v>
      </c>
      <c r="K5" s="16" t="s">
        <v>18</v>
      </c>
      <c r="L5" s="11" t="s">
        <v>0</v>
      </c>
      <c r="M5" s="15" t="s">
        <v>1</v>
      </c>
      <c r="N5" s="16" t="s">
        <v>18</v>
      </c>
      <c r="O5" s="2" t="s">
        <v>64</v>
      </c>
      <c r="P5" s="16" t="s">
        <v>18</v>
      </c>
      <c r="Q5" s="16" t="s">
        <v>18</v>
      </c>
      <c r="R5" s="2" t="s">
        <v>64</v>
      </c>
      <c r="S5" s="16" t="s">
        <v>18</v>
      </c>
    </row>
    <row r="6" spans="1:19" ht="12.75">
      <c r="A6" s="66" t="s">
        <v>2</v>
      </c>
      <c r="B6" s="67"/>
      <c r="C6" s="1"/>
      <c r="D6" s="39"/>
      <c r="E6" s="39"/>
      <c r="F6" s="39"/>
      <c r="G6" s="39"/>
      <c r="H6" s="39"/>
      <c r="I6" s="39"/>
      <c r="J6" s="39"/>
      <c r="K6" s="39"/>
      <c r="L6" s="66" t="s">
        <v>2</v>
      </c>
      <c r="M6" s="67"/>
      <c r="N6" s="39"/>
      <c r="O6" s="39"/>
      <c r="P6" s="39"/>
      <c r="Q6" s="39"/>
      <c r="R6" s="39"/>
      <c r="S6" s="39"/>
    </row>
    <row r="7" spans="1:23" ht="12.75">
      <c r="A7" s="21">
        <v>63414</v>
      </c>
      <c r="B7" s="21" t="s">
        <v>38</v>
      </c>
      <c r="C7" s="5">
        <v>0</v>
      </c>
      <c r="D7" s="39"/>
      <c r="E7" s="39"/>
      <c r="F7" s="19">
        <v>8000</v>
      </c>
      <c r="G7" s="19">
        <v>-8000</v>
      </c>
      <c r="H7" s="19">
        <f>F7+G7</f>
        <v>0</v>
      </c>
      <c r="I7" s="39"/>
      <c r="J7" s="39"/>
      <c r="K7" s="39"/>
      <c r="L7" s="21">
        <v>63414</v>
      </c>
      <c r="M7" s="21" t="s">
        <v>38</v>
      </c>
      <c r="N7" s="39"/>
      <c r="O7" s="39"/>
      <c r="P7" s="39"/>
      <c r="Q7" s="39"/>
      <c r="R7" s="39"/>
      <c r="S7" s="39"/>
      <c r="U7" s="21">
        <v>63414</v>
      </c>
      <c r="V7" s="58">
        <f>D7+G7+J7+O7+R7</f>
        <v>-8000</v>
      </c>
      <c r="W7" s="58">
        <f>E7+H7+K7+P7+S7</f>
        <v>0</v>
      </c>
    </row>
    <row r="8" spans="1:23" ht="12.75">
      <c r="A8" s="20">
        <v>634</v>
      </c>
      <c r="B8" s="20" t="s">
        <v>39</v>
      </c>
      <c r="C8" s="14">
        <f>C7</f>
        <v>0</v>
      </c>
      <c r="D8" s="14">
        <f aca="true" t="shared" si="0" ref="D8:S8">D7</f>
        <v>0</v>
      </c>
      <c r="E8" s="14">
        <f t="shared" si="0"/>
        <v>0</v>
      </c>
      <c r="F8" s="14">
        <f t="shared" si="0"/>
        <v>8000</v>
      </c>
      <c r="G8" s="14">
        <f t="shared" si="0"/>
        <v>-8000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20">
        <v>634</v>
      </c>
      <c r="M8" s="20" t="s">
        <v>39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U8" s="20">
        <v>634</v>
      </c>
      <c r="V8" s="58">
        <f aca="true" t="shared" si="1" ref="V8:V58">D8+G8+J8+O8+R8</f>
        <v>-8000</v>
      </c>
      <c r="W8" s="58">
        <f aca="true" t="shared" si="2" ref="W8:W58">E8+H8+K8+P8+S8</f>
        <v>0</v>
      </c>
    </row>
    <row r="9" spans="1:23" ht="12.75">
      <c r="A9" s="9">
        <v>63612</v>
      </c>
      <c r="B9" s="3" t="s">
        <v>33</v>
      </c>
      <c r="C9" s="14">
        <v>0</v>
      </c>
      <c r="D9" s="39"/>
      <c r="E9" s="39"/>
      <c r="F9" s="39"/>
      <c r="G9" s="39"/>
      <c r="H9" s="39"/>
      <c r="I9" s="19">
        <v>1300</v>
      </c>
      <c r="J9" s="39"/>
      <c r="K9" s="19">
        <f>I9+J9</f>
        <v>1300</v>
      </c>
      <c r="L9" s="9">
        <v>63612</v>
      </c>
      <c r="M9" s="3" t="s">
        <v>33</v>
      </c>
      <c r="N9" s="39"/>
      <c r="O9" s="39"/>
      <c r="P9" s="39"/>
      <c r="Q9" s="39"/>
      <c r="R9" s="39"/>
      <c r="S9" s="39"/>
      <c r="U9" s="9">
        <v>63612</v>
      </c>
      <c r="V9" s="58">
        <f t="shared" si="1"/>
        <v>0</v>
      </c>
      <c r="W9" s="58">
        <f t="shared" si="2"/>
        <v>1300</v>
      </c>
    </row>
    <row r="10" spans="1:23" ht="12.75">
      <c r="A10" s="9">
        <v>63622</v>
      </c>
      <c r="B10" s="3" t="s">
        <v>66</v>
      </c>
      <c r="C10" s="14"/>
      <c r="D10" s="39"/>
      <c r="E10" s="39"/>
      <c r="F10" s="39"/>
      <c r="G10" s="39"/>
      <c r="H10" s="39"/>
      <c r="I10" s="39"/>
      <c r="J10" s="19">
        <v>25000</v>
      </c>
      <c r="K10" s="19">
        <f>I10+J10</f>
        <v>25000</v>
      </c>
      <c r="L10" s="9">
        <v>63622</v>
      </c>
      <c r="M10" s="3" t="s">
        <v>66</v>
      </c>
      <c r="N10" s="39"/>
      <c r="O10" s="39"/>
      <c r="P10" s="39"/>
      <c r="Q10" s="39"/>
      <c r="R10" s="39"/>
      <c r="S10" s="39"/>
      <c r="U10" s="9">
        <v>63622</v>
      </c>
      <c r="V10" s="58">
        <f t="shared" si="1"/>
        <v>25000</v>
      </c>
      <c r="W10" s="58">
        <f t="shared" si="2"/>
        <v>25000</v>
      </c>
    </row>
    <row r="11" spans="1:23" ht="12.75">
      <c r="A11" s="11">
        <v>636</v>
      </c>
      <c r="B11" s="2" t="s">
        <v>26</v>
      </c>
      <c r="C11" s="14">
        <f>C10+C9</f>
        <v>0</v>
      </c>
      <c r="D11" s="14">
        <f aca="true" t="shared" si="3" ref="D11:S11">D10+D9</f>
        <v>0</v>
      </c>
      <c r="E11" s="14">
        <f t="shared" si="3"/>
        <v>0</v>
      </c>
      <c r="F11" s="14">
        <f t="shared" si="3"/>
        <v>0</v>
      </c>
      <c r="G11" s="14">
        <f t="shared" si="3"/>
        <v>0</v>
      </c>
      <c r="H11" s="14">
        <f t="shared" si="3"/>
        <v>0</v>
      </c>
      <c r="I11" s="14">
        <f t="shared" si="3"/>
        <v>1300</v>
      </c>
      <c r="J11" s="14">
        <f t="shared" si="3"/>
        <v>25000</v>
      </c>
      <c r="K11" s="14">
        <f t="shared" si="3"/>
        <v>26300</v>
      </c>
      <c r="L11" s="11">
        <v>636</v>
      </c>
      <c r="M11" s="2" t="s">
        <v>26</v>
      </c>
      <c r="N11" s="14">
        <f t="shared" si="3"/>
        <v>0</v>
      </c>
      <c r="O11" s="14">
        <f t="shared" si="3"/>
        <v>0</v>
      </c>
      <c r="P11" s="14">
        <f t="shared" si="3"/>
        <v>0</v>
      </c>
      <c r="Q11" s="14">
        <f t="shared" si="3"/>
        <v>0</v>
      </c>
      <c r="R11" s="14">
        <f t="shared" si="3"/>
        <v>0</v>
      </c>
      <c r="S11" s="14">
        <f t="shared" si="3"/>
        <v>0</v>
      </c>
      <c r="U11" s="11">
        <v>636</v>
      </c>
      <c r="V11" s="58">
        <f t="shared" si="1"/>
        <v>25000</v>
      </c>
      <c r="W11" s="58">
        <f t="shared" si="2"/>
        <v>26300</v>
      </c>
    </row>
    <row r="12" spans="1:23" ht="12.75">
      <c r="A12" s="9">
        <v>63814</v>
      </c>
      <c r="B12" s="3" t="s">
        <v>65</v>
      </c>
      <c r="C12" s="19"/>
      <c r="D12" s="39"/>
      <c r="E12" s="39"/>
      <c r="F12" s="39"/>
      <c r="G12" s="39"/>
      <c r="H12" s="39"/>
      <c r="I12" s="39"/>
      <c r="J12" s="39"/>
      <c r="K12" s="39"/>
      <c r="L12" s="9">
        <v>63814</v>
      </c>
      <c r="M12" s="3" t="s">
        <v>65</v>
      </c>
      <c r="N12" s="39"/>
      <c r="O12" s="39"/>
      <c r="P12" s="39"/>
      <c r="Q12" s="39"/>
      <c r="R12" s="19">
        <v>12300</v>
      </c>
      <c r="S12" s="19">
        <f>Q12+R12</f>
        <v>12300</v>
      </c>
      <c r="U12" s="9">
        <v>63814</v>
      </c>
      <c r="V12" s="58">
        <f t="shared" si="1"/>
        <v>12300</v>
      </c>
      <c r="W12" s="58">
        <f t="shared" si="2"/>
        <v>12300</v>
      </c>
    </row>
    <row r="13" spans="1:23" ht="12.75">
      <c r="A13" s="11">
        <v>638</v>
      </c>
      <c r="B13" s="2" t="s">
        <v>28</v>
      </c>
      <c r="C13" s="14">
        <f>C12</f>
        <v>0</v>
      </c>
      <c r="D13" s="14">
        <f aca="true" t="shared" si="4" ref="D13:S13">D12</f>
        <v>0</v>
      </c>
      <c r="E13" s="14">
        <f t="shared" si="4"/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1">
        <v>638</v>
      </c>
      <c r="M13" s="2" t="s">
        <v>28</v>
      </c>
      <c r="N13" s="14">
        <f t="shared" si="4"/>
        <v>0</v>
      </c>
      <c r="O13" s="14">
        <f t="shared" si="4"/>
        <v>0</v>
      </c>
      <c r="P13" s="14">
        <f t="shared" si="4"/>
        <v>0</v>
      </c>
      <c r="Q13" s="14">
        <f t="shared" si="4"/>
        <v>0</v>
      </c>
      <c r="R13" s="14">
        <f t="shared" si="4"/>
        <v>12300</v>
      </c>
      <c r="S13" s="14">
        <f t="shared" si="4"/>
        <v>12300</v>
      </c>
      <c r="U13" s="11">
        <v>638</v>
      </c>
      <c r="V13" s="58">
        <f t="shared" si="1"/>
        <v>12300</v>
      </c>
      <c r="W13" s="58">
        <f t="shared" si="2"/>
        <v>12300</v>
      </c>
    </row>
    <row r="14" spans="1:23" ht="12.75">
      <c r="A14" s="9">
        <v>64132</v>
      </c>
      <c r="B14" s="3" t="s">
        <v>29</v>
      </c>
      <c r="C14" s="19">
        <v>1100</v>
      </c>
      <c r="D14" s="39"/>
      <c r="E14" s="19">
        <f>C14+D14</f>
        <v>1100</v>
      </c>
      <c r="F14" s="39"/>
      <c r="G14" s="39"/>
      <c r="H14" s="39"/>
      <c r="I14" s="39"/>
      <c r="J14" s="39"/>
      <c r="K14" s="39"/>
      <c r="L14" s="9">
        <v>64132</v>
      </c>
      <c r="M14" s="3" t="s">
        <v>29</v>
      </c>
      <c r="N14" s="39"/>
      <c r="O14" s="39"/>
      <c r="P14" s="39"/>
      <c r="Q14" s="39"/>
      <c r="R14" s="39"/>
      <c r="S14" s="39"/>
      <c r="U14" s="9">
        <v>64132</v>
      </c>
      <c r="V14" s="58">
        <f t="shared" si="1"/>
        <v>0</v>
      </c>
      <c r="W14" s="58">
        <f t="shared" si="2"/>
        <v>1100</v>
      </c>
    </row>
    <row r="15" spans="1:23" ht="12.75">
      <c r="A15" s="11">
        <v>641</v>
      </c>
      <c r="B15" s="2" t="s">
        <v>30</v>
      </c>
      <c r="C15" s="14">
        <f>C14</f>
        <v>1100</v>
      </c>
      <c r="D15" s="14">
        <f aca="true" t="shared" si="5" ref="D15:S15">D14</f>
        <v>0</v>
      </c>
      <c r="E15" s="14">
        <f t="shared" si="5"/>
        <v>1100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1">
        <v>641</v>
      </c>
      <c r="M15" s="2" t="s">
        <v>30</v>
      </c>
      <c r="N15" s="14">
        <f t="shared" si="5"/>
        <v>0</v>
      </c>
      <c r="O15" s="14">
        <f t="shared" si="5"/>
        <v>0</v>
      </c>
      <c r="P15" s="14">
        <f t="shared" si="5"/>
        <v>0</v>
      </c>
      <c r="Q15" s="14">
        <f t="shared" si="5"/>
        <v>0</v>
      </c>
      <c r="R15" s="14">
        <f t="shared" si="5"/>
        <v>0</v>
      </c>
      <c r="S15" s="14">
        <f t="shared" si="5"/>
        <v>0</v>
      </c>
      <c r="U15" s="11">
        <v>641</v>
      </c>
      <c r="V15" s="58">
        <f t="shared" si="1"/>
        <v>0</v>
      </c>
      <c r="W15" s="58">
        <f t="shared" si="2"/>
        <v>1100</v>
      </c>
    </row>
    <row r="16" spans="1:23" ht="12.75">
      <c r="A16" s="11">
        <v>65264</v>
      </c>
      <c r="B16" s="2" t="s">
        <v>40</v>
      </c>
      <c r="C16" s="14">
        <v>0</v>
      </c>
      <c r="D16" s="19">
        <v>3000</v>
      </c>
      <c r="E16" s="19">
        <f>C16+D16</f>
        <v>3000</v>
      </c>
      <c r="F16" s="39"/>
      <c r="G16" s="19">
        <v>46500</v>
      </c>
      <c r="H16" s="19">
        <f>F16+G16</f>
        <v>46500</v>
      </c>
      <c r="I16" s="39"/>
      <c r="J16" s="39"/>
      <c r="K16" s="39"/>
      <c r="L16" s="11">
        <v>65264</v>
      </c>
      <c r="M16" s="2" t="s">
        <v>40</v>
      </c>
      <c r="N16" s="39"/>
      <c r="O16" s="39"/>
      <c r="P16" s="39"/>
      <c r="Q16" s="39"/>
      <c r="R16" s="39"/>
      <c r="S16" s="39"/>
      <c r="U16" s="11">
        <v>65264</v>
      </c>
      <c r="V16" s="58">
        <f t="shared" si="1"/>
        <v>49500</v>
      </c>
      <c r="W16" s="58">
        <f t="shared" si="2"/>
        <v>49500</v>
      </c>
    </row>
    <row r="17" spans="1:23" ht="12.75">
      <c r="A17" s="9">
        <v>65268</v>
      </c>
      <c r="B17" s="1" t="s">
        <v>32</v>
      </c>
      <c r="C17" s="5">
        <v>0</v>
      </c>
      <c r="D17" s="19"/>
      <c r="E17" s="19">
        <f>C17+D17</f>
        <v>0</v>
      </c>
      <c r="F17" s="39"/>
      <c r="G17" s="19"/>
      <c r="H17" s="19">
        <f>F17+G17</f>
        <v>0</v>
      </c>
      <c r="I17" s="39"/>
      <c r="J17" s="39"/>
      <c r="K17" s="39"/>
      <c r="L17" s="9">
        <v>65268</v>
      </c>
      <c r="M17" s="1" t="s">
        <v>32</v>
      </c>
      <c r="N17" s="39"/>
      <c r="O17" s="39"/>
      <c r="P17" s="39"/>
      <c r="Q17" s="39"/>
      <c r="R17" s="39"/>
      <c r="S17" s="39"/>
      <c r="U17" s="9">
        <v>65268</v>
      </c>
      <c r="V17" s="58">
        <f t="shared" si="1"/>
        <v>0</v>
      </c>
      <c r="W17" s="58">
        <f t="shared" si="2"/>
        <v>0</v>
      </c>
    </row>
    <row r="18" spans="1:23" ht="12.75">
      <c r="A18" s="9">
        <v>65269</v>
      </c>
      <c r="B18" s="3" t="s">
        <v>55</v>
      </c>
      <c r="C18" s="5">
        <v>3000</v>
      </c>
      <c r="D18" s="19">
        <v>-3000</v>
      </c>
      <c r="E18" s="19">
        <f>C18+D18</f>
        <v>0</v>
      </c>
      <c r="F18" s="19">
        <v>46500</v>
      </c>
      <c r="G18" s="19">
        <v>-46500</v>
      </c>
      <c r="H18" s="19">
        <f>F18+G18</f>
        <v>0</v>
      </c>
      <c r="I18" s="39"/>
      <c r="J18" s="39"/>
      <c r="K18" s="39"/>
      <c r="L18" s="9">
        <v>65269</v>
      </c>
      <c r="M18" s="3" t="s">
        <v>55</v>
      </c>
      <c r="N18" s="39"/>
      <c r="O18" s="39"/>
      <c r="P18" s="39"/>
      <c r="Q18" s="39"/>
      <c r="R18" s="39"/>
      <c r="S18" s="39"/>
      <c r="U18" s="9">
        <v>65269</v>
      </c>
      <c r="V18" s="58">
        <f t="shared" si="1"/>
        <v>-49500</v>
      </c>
      <c r="W18" s="58">
        <f t="shared" si="2"/>
        <v>0</v>
      </c>
    </row>
    <row r="19" spans="1:23" ht="12.75">
      <c r="A19" s="11">
        <v>652</v>
      </c>
      <c r="B19" s="2" t="s">
        <v>31</v>
      </c>
      <c r="C19" s="14">
        <f>C17+C16+C18</f>
        <v>3000</v>
      </c>
      <c r="D19" s="14">
        <f aca="true" t="shared" si="6" ref="D19:S19">D17+D16+D18</f>
        <v>0</v>
      </c>
      <c r="E19" s="14">
        <f t="shared" si="6"/>
        <v>3000</v>
      </c>
      <c r="F19" s="14">
        <f t="shared" si="6"/>
        <v>46500</v>
      </c>
      <c r="G19" s="14">
        <f t="shared" si="6"/>
        <v>0</v>
      </c>
      <c r="H19" s="14">
        <f t="shared" si="6"/>
        <v>46500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1">
        <v>652</v>
      </c>
      <c r="M19" s="2" t="s">
        <v>31</v>
      </c>
      <c r="N19" s="14">
        <f t="shared" si="6"/>
        <v>0</v>
      </c>
      <c r="O19" s="14">
        <f t="shared" si="6"/>
        <v>0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6"/>
        <v>0</v>
      </c>
      <c r="U19" s="11">
        <v>652</v>
      </c>
      <c r="V19" s="58">
        <f t="shared" si="1"/>
        <v>0</v>
      </c>
      <c r="W19" s="58">
        <f t="shared" si="2"/>
        <v>49500</v>
      </c>
    </row>
    <row r="20" spans="1:23" ht="12.75">
      <c r="A20" s="11">
        <v>66141</v>
      </c>
      <c r="B20" s="2" t="s">
        <v>41</v>
      </c>
      <c r="C20" s="14">
        <v>5000</v>
      </c>
      <c r="D20" s="39"/>
      <c r="E20" s="19">
        <f>C20+D20</f>
        <v>5000</v>
      </c>
      <c r="F20" s="39"/>
      <c r="G20" s="39"/>
      <c r="H20" s="39"/>
      <c r="I20" s="39"/>
      <c r="J20" s="39"/>
      <c r="K20" s="39"/>
      <c r="L20" s="11">
        <v>66141</v>
      </c>
      <c r="M20" s="2" t="s">
        <v>41</v>
      </c>
      <c r="N20" s="39"/>
      <c r="O20" s="39"/>
      <c r="P20" s="39"/>
      <c r="Q20" s="39"/>
      <c r="R20" s="39"/>
      <c r="S20" s="39"/>
      <c r="U20" s="11">
        <v>66141</v>
      </c>
      <c r="V20" s="58">
        <f t="shared" si="1"/>
        <v>0</v>
      </c>
      <c r="W20" s="58">
        <f t="shared" si="2"/>
        <v>5000</v>
      </c>
    </row>
    <row r="21" spans="1:23" ht="12.75">
      <c r="A21" s="9">
        <v>66151</v>
      </c>
      <c r="B21" s="3" t="s">
        <v>34</v>
      </c>
      <c r="C21" s="5">
        <v>171000</v>
      </c>
      <c r="D21" s="39"/>
      <c r="E21" s="19">
        <f>C21+D21</f>
        <v>171000</v>
      </c>
      <c r="F21" s="39"/>
      <c r="G21" s="39"/>
      <c r="H21" s="39"/>
      <c r="I21" s="39"/>
      <c r="J21" s="39"/>
      <c r="K21" s="39"/>
      <c r="L21" s="9">
        <v>66151</v>
      </c>
      <c r="M21" s="3" t="s">
        <v>34</v>
      </c>
      <c r="N21" s="39"/>
      <c r="O21" s="39"/>
      <c r="P21" s="39"/>
      <c r="Q21" s="39"/>
      <c r="R21" s="39"/>
      <c r="S21" s="39"/>
      <c r="U21" s="9">
        <v>66151</v>
      </c>
      <c r="V21" s="58">
        <f t="shared" si="1"/>
        <v>0</v>
      </c>
      <c r="W21" s="58">
        <f t="shared" si="2"/>
        <v>171000</v>
      </c>
    </row>
    <row r="22" spans="1:23" ht="12.75">
      <c r="A22" s="11">
        <v>661</v>
      </c>
      <c r="B22" s="2" t="s">
        <v>35</v>
      </c>
      <c r="C22" s="14">
        <f>C21+C20</f>
        <v>176000</v>
      </c>
      <c r="D22" s="14">
        <f aca="true" t="shared" si="7" ref="D22:S22">D21+D20</f>
        <v>0</v>
      </c>
      <c r="E22" s="14">
        <f t="shared" si="7"/>
        <v>176000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1">
        <v>661</v>
      </c>
      <c r="M22" s="2" t="s">
        <v>35</v>
      </c>
      <c r="N22" s="14">
        <f t="shared" si="7"/>
        <v>0</v>
      </c>
      <c r="O22" s="14">
        <f t="shared" si="7"/>
        <v>0</v>
      </c>
      <c r="P22" s="14">
        <f t="shared" si="7"/>
        <v>0</v>
      </c>
      <c r="Q22" s="14">
        <f t="shared" si="7"/>
        <v>0</v>
      </c>
      <c r="R22" s="14">
        <f t="shared" si="7"/>
        <v>0</v>
      </c>
      <c r="S22" s="14">
        <f t="shared" si="7"/>
        <v>0</v>
      </c>
      <c r="U22" s="11">
        <v>661</v>
      </c>
      <c r="V22" s="58">
        <f t="shared" si="1"/>
        <v>0</v>
      </c>
      <c r="W22" s="58">
        <f t="shared" si="2"/>
        <v>176000</v>
      </c>
    </row>
    <row r="23" spans="1:23" ht="12.75">
      <c r="A23" s="9">
        <v>66313</v>
      </c>
      <c r="B23" s="2" t="s">
        <v>56</v>
      </c>
      <c r="C23" s="14">
        <v>0</v>
      </c>
      <c r="D23" s="39"/>
      <c r="E23" s="39"/>
      <c r="F23" s="39"/>
      <c r="G23" s="39"/>
      <c r="H23" s="39"/>
      <c r="I23" s="39"/>
      <c r="J23" s="39"/>
      <c r="K23" s="39"/>
      <c r="L23" s="9">
        <v>66313</v>
      </c>
      <c r="M23" s="2" t="s">
        <v>56</v>
      </c>
      <c r="N23" s="39"/>
      <c r="O23" s="19">
        <v>10000</v>
      </c>
      <c r="P23" s="19">
        <f>N23+O23</f>
        <v>10000</v>
      </c>
      <c r="Q23" s="39"/>
      <c r="R23" s="39"/>
      <c r="S23" s="39"/>
      <c r="U23" s="9">
        <v>66313</v>
      </c>
      <c r="V23" s="58">
        <f t="shared" si="1"/>
        <v>10000</v>
      </c>
      <c r="W23" s="58">
        <f t="shared" si="2"/>
        <v>10000</v>
      </c>
    </row>
    <row r="24" spans="1:23" ht="12.75">
      <c r="A24" s="9">
        <v>663</v>
      </c>
      <c r="B24" s="2" t="s">
        <v>57</v>
      </c>
      <c r="C24" s="14">
        <f>C23</f>
        <v>0</v>
      </c>
      <c r="D24" s="14">
        <f aca="true" t="shared" si="8" ref="D24:S24">D23</f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9">
        <v>663</v>
      </c>
      <c r="M24" s="2" t="s">
        <v>57</v>
      </c>
      <c r="N24" s="14">
        <f t="shared" si="8"/>
        <v>0</v>
      </c>
      <c r="O24" s="14">
        <f t="shared" si="8"/>
        <v>10000</v>
      </c>
      <c r="P24" s="14">
        <f t="shared" si="8"/>
        <v>10000</v>
      </c>
      <c r="Q24" s="14">
        <f t="shared" si="8"/>
        <v>0</v>
      </c>
      <c r="R24" s="14">
        <f t="shared" si="8"/>
        <v>0</v>
      </c>
      <c r="S24" s="14">
        <f t="shared" si="8"/>
        <v>0</v>
      </c>
      <c r="U24" s="9">
        <v>663</v>
      </c>
      <c r="V24" s="58">
        <f t="shared" si="1"/>
        <v>10000</v>
      </c>
      <c r="W24" s="58">
        <f t="shared" si="2"/>
        <v>10000</v>
      </c>
    </row>
    <row r="25" spans="1:23" ht="12.75">
      <c r="A25" s="9">
        <v>67111</v>
      </c>
      <c r="B25" s="1" t="s">
        <v>21</v>
      </c>
      <c r="C25" s="5">
        <v>0</v>
      </c>
      <c r="D25" s="39"/>
      <c r="E25" s="39"/>
      <c r="F25" s="39"/>
      <c r="G25" s="39"/>
      <c r="H25" s="39"/>
      <c r="I25" s="39"/>
      <c r="J25" s="39"/>
      <c r="K25" s="39"/>
      <c r="L25" s="9">
        <v>67111</v>
      </c>
      <c r="M25" s="1" t="s">
        <v>21</v>
      </c>
      <c r="N25" s="39"/>
      <c r="O25" s="39"/>
      <c r="P25" s="39"/>
      <c r="Q25" s="39"/>
      <c r="R25" s="39"/>
      <c r="S25" s="39"/>
      <c r="U25" s="9">
        <v>67111</v>
      </c>
      <c r="V25" s="58">
        <f t="shared" si="1"/>
        <v>0</v>
      </c>
      <c r="W25" s="58">
        <f t="shared" si="2"/>
        <v>0</v>
      </c>
    </row>
    <row r="26" spans="1:23" ht="12.75">
      <c r="A26" s="9">
        <v>67121</v>
      </c>
      <c r="B26" s="3" t="s">
        <v>54</v>
      </c>
      <c r="C26" s="5">
        <v>0</v>
      </c>
      <c r="D26" s="39"/>
      <c r="E26" s="39"/>
      <c r="F26" s="39"/>
      <c r="G26" s="39"/>
      <c r="H26" s="39"/>
      <c r="I26" s="39"/>
      <c r="J26" s="39"/>
      <c r="K26" s="39"/>
      <c r="L26" s="9">
        <v>67121</v>
      </c>
      <c r="M26" s="3" t="s">
        <v>54</v>
      </c>
      <c r="N26" s="39"/>
      <c r="O26" s="39"/>
      <c r="P26" s="39"/>
      <c r="Q26" s="39"/>
      <c r="R26" s="39"/>
      <c r="S26" s="39"/>
      <c r="U26" s="9">
        <v>67121</v>
      </c>
      <c r="V26" s="58">
        <f t="shared" si="1"/>
        <v>0</v>
      </c>
      <c r="W26" s="58">
        <f t="shared" si="2"/>
        <v>0</v>
      </c>
    </row>
    <row r="27" spans="1:23" ht="12.75">
      <c r="A27" s="9">
        <v>67118</v>
      </c>
      <c r="B27" s="1" t="s">
        <v>22</v>
      </c>
      <c r="C27" s="5"/>
      <c r="D27" s="39"/>
      <c r="E27" s="39"/>
      <c r="F27" s="39"/>
      <c r="G27" s="39"/>
      <c r="H27" s="39"/>
      <c r="I27" s="39"/>
      <c r="J27" s="39"/>
      <c r="K27" s="39"/>
      <c r="L27" s="9">
        <v>67118</v>
      </c>
      <c r="M27" s="1" t="s">
        <v>22</v>
      </c>
      <c r="N27" s="39"/>
      <c r="O27" s="39"/>
      <c r="P27" s="39"/>
      <c r="Q27" s="39"/>
      <c r="R27" s="39"/>
      <c r="S27" s="39"/>
      <c r="U27" s="9">
        <v>67118</v>
      </c>
      <c r="V27" s="58">
        <f t="shared" si="1"/>
        <v>0</v>
      </c>
      <c r="W27" s="58">
        <f t="shared" si="2"/>
        <v>0</v>
      </c>
    </row>
    <row r="28" spans="1:23" ht="12.75">
      <c r="A28" s="11">
        <v>671</v>
      </c>
      <c r="B28" s="2" t="s">
        <v>23</v>
      </c>
      <c r="C28" s="14">
        <f>SUM(C25:C27)</f>
        <v>0</v>
      </c>
      <c r="D28" s="14">
        <f aca="true" t="shared" si="9" ref="D28:S28">SUM(D25:D27)</f>
        <v>0</v>
      </c>
      <c r="E28" s="14">
        <f t="shared" si="9"/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0</v>
      </c>
      <c r="L28" s="11">
        <v>671</v>
      </c>
      <c r="M28" s="2" t="s">
        <v>23</v>
      </c>
      <c r="N28" s="14">
        <f t="shared" si="9"/>
        <v>0</v>
      </c>
      <c r="O28" s="14">
        <f t="shared" si="9"/>
        <v>0</v>
      </c>
      <c r="P28" s="14">
        <f t="shared" si="9"/>
        <v>0</v>
      </c>
      <c r="Q28" s="14">
        <f t="shared" si="9"/>
        <v>0</v>
      </c>
      <c r="R28" s="14">
        <f t="shared" si="9"/>
        <v>0</v>
      </c>
      <c r="S28" s="14">
        <f t="shared" si="9"/>
        <v>0</v>
      </c>
      <c r="U28" s="11">
        <v>671</v>
      </c>
      <c r="V28" s="58">
        <f t="shared" si="1"/>
        <v>0</v>
      </c>
      <c r="W28" s="58">
        <f t="shared" si="2"/>
        <v>0</v>
      </c>
    </row>
    <row r="29" spans="1:23" ht="12.75">
      <c r="A29" s="9">
        <v>68311</v>
      </c>
      <c r="B29" s="3" t="s">
        <v>36</v>
      </c>
      <c r="C29" s="5">
        <v>0</v>
      </c>
      <c r="D29" s="39"/>
      <c r="E29" s="39"/>
      <c r="F29" s="19">
        <v>2550</v>
      </c>
      <c r="G29" s="39"/>
      <c r="H29" s="19">
        <f>F29+G29</f>
        <v>2550</v>
      </c>
      <c r="I29" s="39"/>
      <c r="J29" s="39"/>
      <c r="K29" s="39"/>
      <c r="L29" s="9">
        <v>68311</v>
      </c>
      <c r="M29" s="3" t="s">
        <v>36</v>
      </c>
      <c r="N29" s="39"/>
      <c r="O29" s="39"/>
      <c r="P29" s="39"/>
      <c r="Q29" s="39"/>
      <c r="R29" s="39"/>
      <c r="S29" s="39"/>
      <c r="U29" s="9">
        <v>68311</v>
      </c>
      <c r="V29" s="58">
        <f t="shared" si="1"/>
        <v>0</v>
      </c>
      <c r="W29" s="58">
        <f t="shared" si="2"/>
        <v>2550</v>
      </c>
    </row>
    <row r="30" spans="1:23" ht="12.75">
      <c r="A30" s="11">
        <v>683</v>
      </c>
      <c r="B30" s="2" t="s">
        <v>37</v>
      </c>
      <c r="C30" s="14">
        <f>SUM(C29:C29)</f>
        <v>0</v>
      </c>
      <c r="D30" s="14">
        <f aca="true" t="shared" si="10" ref="D30:S30">SUM(D29:D29)</f>
        <v>0</v>
      </c>
      <c r="E30" s="14">
        <f t="shared" si="10"/>
        <v>0</v>
      </c>
      <c r="F30" s="14">
        <f t="shared" si="10"/>
        <v>2550</v>
      </c>
      <c r="G30" s="14">
        <f t="shared" si="10"/>
        <v>0</v>
      </c>
      <c r="H30" s="14">
        <f t="shared" si="10"/>
        <v>2550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1">
        <v>683</v>
      </c>
      <c r="M30" s="2" t="s">
        <v>37</v>
      </c>
      <c r="N30" s="14">
        <f t="shared" si="10"/>
        <v>0</v>
      </c>
      <c r="O30" s="14">
        <f t="shared" si="10"/>
        <v>0</v>
      </c>
      <c r="P30" s="14">
        <f t="shared" si="10"/>
        <v>0</v>
      </c>
      <c r="Q30" s="14">
        <f t="shared" si="10"/>
        <v>0</v>
      </c>
      <c r="R30" s="14">
        <f t="shared" si="10"/>
        <v>0</v>
      </c>
      <c r="S30" s="14">
        <f t="shared" si="10"/>
        <v>0</v>
      </c>
      <c r="U30" s="11">
        <v>683</v>
      </c>
      <c r="V30" s="58">
        <f t="shared" si="1"/>
        <v>0</v>
      </c>
      <c r="W30" s="58">
        <f t="shared" si="2"/>
        <v>2550</v>
      </c>
    </row>
    <row r="31" spans="1:23" ht="12.75">
      <c r="A31" s="11">
        <v>6</v>
      </c>
      <c r="B31" s="2" t="s">
        <v>3</v>
      </c>
      <c r="C31" s="14">
        <f>C8+C11+C13+C15+C19+C22+C28+C30+C24</f>
        <v>180100</v>
      </c>
      <c r="D31" s="14">
        <f aca="true" t="shared" si="11" ref="D31:S31">D8+D11+D13+D15+D19+D22+D28+D30+D24</f>
        <v>0</v>
      </c>
      <c r="E31" s="14">
        <f t="shared" si="11"/>
        <v>180100</v>
      </c>
      <c r="F31" s="14">
        <f t="shared" si="11"/>
        <v>57050</v>
      </c>
      <c r="G31" s="14">
        <f t="shared" si="11"/>
        <v>-8000</v>
      </c>
      <c r="H31" s="14">
        <f t="shared" si="11"/>
        <v>49050</v>
      </c>
      <c r="I31" s="14">
        <f t="shared" si="11"/>
        <v>1300</v>
      </c>
      <c r="J31" s="14">
        <f t="shared" si="11"/>
        <v>25000</v>
      </c>
      <c r="K31" s="14">
        <f t="shared" si="11"/>
        <v>26300</v>
      </c>
      <c r="L31" s="11">
        <v>6</v>
      </c>
      <c r="M31" s="2" t="s">
        <v>3</v>
      </c>
      <c r="N31" s="14">
        <f t="shared" si="11"/>
        <v>0</v>
      </c>
      <c r="O31" s="14">
        <f t="shared" si="11"/>
        <v>10000</v>
      </c>
      <c r="P31" s="14">
        <f t="shared" si="11"/>
        <v>10000</v>
      </c>
      <c r="Q31" s="14">
        <f t="shared" si="11"/>
        <v>0</v>
      </c>
      <c r="R31" s="14">
        <f t="shared" si="11"/>
        <v>12300</v>
      </c>
      <c r="S31" s="14">
        <f t="shared" si="11"/>
        <v>12300</v>
      </c>
      <c r="U31" s="11">
        <v>6</v>
      </c>
      <c r="V31" s="58">
        <f t="shared" si="1"/>
        <v>39300</v>
      </c>
      <c r="W31" s="58">
        <f t="shared" si="2"/>
        <v>277750</v>
      </c>
    </row>
    <row r="32" spans="1:23" ht="12.75">
      <c r="A32" s="11"/>
      <c r="B32" s="12"/>
      <c r="C32" s="5"/>
      <c r="D32" s="39"/>
      <c r="E32" s="39"/>
      <c r="F32" s="39"/>
      <c r="G32" s="39"/>
      <c r="H32" s="39"/>
      <c r="I32" s="39"/>
      <c r="J32" s="39"/>
      <c r="K32" s="39"/>
      <c r="L32" s="11"/>
      <c r="M32" s="12"/>
      <c r="N32" s="39"/>
      <c r="O32" s="39"/>
      <c r="P32" s="39"/>
      <c r="Q32" s="39"/>
      <c r="R32" s="39"/>
      <c r="S32" s="39"/>
      <c r="V32" s="58">
        <f t="shared" si="1"/>
        <v>0</v>
      </c>
      <c r="W32" s="58">
        <f t="shared" si="2"/>
        <v>0</v>
      </c>
    </row>
    <row r="33" spans="1:23" ht="12.75">
      <c r="A33" s="11"/>
      <c r="B33" s="17" t="s">
        <v>24</v>
      </c>
      <c r="C33" s="14">
        <f>C31</f>
        <v>180100</v>
      </c>
      <c r="D33" s="14">
        <f aca="true" t="shared" si="12" ref="D33:S33">D31</f>
        <v>0</v>
      </c>
      <c r="E33" s="14">
        <f t="shared" si="12"/>
        <v>180100</v>
      </c>
      <c r="F33" s="14">
        <f t="shared" si="12"/>
        <v>57050</v>
      </c>
      <c r="G33" s="14">
        <f t="shared" si="12"/>
        <v>-8000</v>
      </c>
      <c r="H33" s="14">
        <f t="shared" si="12"/>
        <v>49050</v>
      </c>
      <c r="I33" s="14">
        <f t="shared" si="12"/>
        <v>1300</v>
      </c>
      <c r="J33" s="14">
        <f t="shared" si="12"/>
        <v>25000</v>
      </c>
      <c r="K33" s="14">
        <f t="shared" si="12"/>
        <v>26300</v>
      </c>
      <c r="L33" s="11"/>
      <c r="M33" s="17" t="s">
        <v>24</v>
      </c>
      <c r="N33" s="14">
        <f t="shared" si="12"/>
        <v>0</v>
      </c>
      <c r="O33" s="14">
        <f t="shared" si="12"/>
        <v>10000</v>
      </c>
      <c r="P33" s="14">
        <f t="shared" si="12"/>
        <v>10000</v>
      </c>
      <c r="Q33" s="14">
        <f t="shared" si="12"/>
        <v>0</v>
      </c>
      <c r="R33" s="14">
        <f t="shared" si="12"/>
        <v>12300</v>
      </c>
      <c r="S33" s="14">
        <f t="shared" si="12"/>
        <v>12300</v>
      </c>
      <c r="V33" s="58">
        <f t="shared" si="1"/>
        <v>39300</v>
      </c>
      <c r="W33" s="58">
        <f t="shared" si="2"/>
        <v>277750</v>
      </c>
    </row>
    <row r="34" spans="1:23" ht="12.75">
      <c r="A34" s="11"/>
      <c r="B34" s="12"/>
      <c r="C34" s="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V34" s="58">
        <f t="shared" si="1"/>
        <v>0</v>
      </c>
      <c r="W34" s="58">
        <f t="shared" si="2"/>
        <v>0</v>
      </c>
    </row>
    <row r="35" spans="1:23" ht="12.75">
      <c r="A35" s="11"/>
      <c r="B35" s="12"/>
      <c r="C35" s="5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V35" s="58"/>
      <c r="W35" s="58"/>
    </row>
    <row r="36" spans="1:23" ht="12.75">
      <c r="A36" s="11"/>
      <c r="B36" s="12"/>
      <c r="C36" s="5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V36" s="58"/>
      <c r="W36" s="58"/>
    </row>
    <row r="37" spans="1:23" ht="12.75">
      <c r="A37" s="11"/>
      <c r="B37" s="12"/>
      <c r="C37" s="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V37" s="58"/>
      <c r="W37" s="58"/>
    </row>
    <row r="38" spans="1:23" ht="12.75">
      <c r="A38" s="11"/>
      <c r="B38" s="12"/>
      <c r="C38" s="5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V38" s="58"/>
      <c r="W38" s="58"/>
    </row>
    <row r="39" spans="1:23" ht="12.75">
      <c r="A39" s="9"/>
      <c r="B39" s="10"/>
      <c r="C39" s="5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V39" s="58">
        <f t="shared" si="1"/>
        <v>0</v>
      </c>
      <c r="W39" s="58">
        <f t="shared" si="2"/>
        <v>0</v>
      </c>
    </row>
    <row r="40" spans="1:23" ht="12.75">
      <c r="A40" s="68" t="s">
        <v>4</v>
      </c>
      <c r="B40" s="69"/>
      <c r="C40" s="40"/>
      <c r="D40" s="41">
        <v>22</v>
      </c>
      <c r="E40" s="42"/>
      <c r="F40" s="46"/>
      <c r="G40" s="47">
        <v>35</v>
      </c>
      <c r="H40" s="48"/>
      <c r="I40" s="43"/>
      <c r="J40" s="44">
        <v>411</v>
      </c>
      <c r="K40" s="45"/>
      <c r="L40" s="68" t="s">
        <v>4</v>
      </c>
      <c r="M40" s="69"/>
      <c r="N40" s="49"/>
      <c r="O40" s="50">
        <v>511</v>
      </c>
      <c r="P40" s="51"/>
      <c r="Q40" s="52"/>
      <c r="R40" s="53">
        <v>466</v>
      </c>
      <c r="S40" s="54"/>
      <c r="V40" s="58">
        <f t="shared" si="1"/>
        <v>1445</v>
      </c>
      <c r="W40" s="58">
        <f t="shared" si="2"/>
        <v>0</v>
      </c>
    </row>
    <row r="41" spans="1:23" ht="13.5">
      <c r="A41" s="11" t="s">
        <v>0</v>
      </c>
      <c r="B41" s="15" t="s">
        <v>1</v>
      </c>
      <c r="C41" s="31" t="s">
        <v>18</v>
      </c>
      <c r="D41" s="2" t="s">
        <v>64</v>
      </c>
      <c r="E41" s="16" t="s">
        <v>18</v>
      </c>
      <c r="F41" s="16" t="s">
        <v>18</v>
      </c>
      <c r="G41" s="2" t="s">
        <v>64</v>
      </c>
      <c r="H41" s="16" t="s">
        <v>18</v>
      </c>
      <c r="I41" s="16" t="s">
        <v>18</v>
      </c>
      <c r="J41" s="2" t="s">
        <v>64</v>
      </c>
      <c r="K41" s="16" t="s">
        <v>18</v>
      </c>
      <c r="L41" s="11" t="s">
        <v>0</v>
      </c>
      <c r="M41" s="15" t="s">
        <v>1</v>
      </c>
      <c r="N41" s="16" t="s">
        <v>18</v>
      </c>
      <c r="O41" s="2" t="s">
        <v>64</v>
      </c>
      <c r="P41" s="16" t="s">
        <v>18</v>
      </c>
      <c r="Q41" s="16" t="s">
        <v>18</v>
      </c>
      <c r="R41" s="2" t="s">
        <v>64</v>
      </c>
      <c r="S41" s="16" t="s">
        <v>18</v>
      </c>
      <c r="V41" s="58" t="e">
        <f t="shared" si="1"/>
        <v>#VALUE!</v>
      </c>
      <c r="W41" s="58" t="e">
        <f t="shared" si="2"/>
        <v>#VALUE!</v>
      </c>
    </row>
    <row r="42" spans="1:23" ht="13.5">
      <c r="A42" s="11">
        <v>311</v>
      </c>
      <c r="B42" s="13" t="s">
        <v>5</v>
      </c>
      <c r="C42" s="22">
        <v>0</v>
      </c>
      <c r="D42" s="39"/>
      <c r="E42" s="19">
        <f>C42+D42</f>
        <v>0</v>
      </c>
      <c r="F42" s="39"/>
      <c r="G42" s="39"/>
      <c r="H42" s="39"/>
      <c r="I42" s="19">
        <v>1110</v>
      </c>
      <c r="J42" s="39"/>
      <c r="K42" s="19">
        <f>I42+J42</f>
        <v>1110</v>
      </c>
      <c r="L42" s="11">
        <v>311</v>
      </c>
      <c r="M42" s="13" t="s">
        <v>5</v>
      </c>
      <c r="N42" s="39"/>
      <c r="O42" s="39"/>
      <c r="P42" s="39"/>
      <c r="Q42" s="39"/>
      <c r="R42" s="39"/>
      <c r="S42" s="39"/>
      <c r="U42" s="11">
        <v>311</v>
      </c>
      <c r="V42" s="58">
        <f t="shared" si="1"/>
        <v>0</v>
      </c>
      <c r="W42" s="58">
        <f t="shared" si="2"/>
        <v>1110</v>
      </c>
    </row>
    <row r="43" spans="1:23" ht="13.5">
      <c r="A43" s="11">
        <v>312</v>
      </c>
      <c r="B43" s="13" t="s">
        <v>6</v>
      </c>
      <c r="C43" s="22">
        <v>67200</v>
      </c>
      <c r="D43" s="39"/>
      <c r="E43" s="19">
        <f aca="true" t="shared" si="13" ref="E43:E50">C43+D43</f>
        <v>67200</v>
      </c>
      <c r="F43" s="39"/>
      <c r="G43" s="39"/>
      <c r="H43" s="39"/>
      <c r="I43" s="19"/>
      <c r="J43" s="39"/>
      <c r="K43" s="19">
        <f aca="true" t="shared" si="14" ref="K43:K49">I43+J43</f>
        <v>0</v>
      </c>
      <c r="L43" s="11">
        <v>312</v>
      </c>
      <c r="M43" s="13" t="s">
        <v>6</v>
      </c>
      <c r="N43" s="39"/>
      <c r="O43" s="39"/>
      <c r="P43" s="39"/>
      <c r="Q43" s="39"/>
      <c r="R43" s="39"/>
      <c r="S43" s="39"/>
      <c r="U43" s="11">
        <v>312</v>
      </c>
      <c r="V43" s="58">
        <f t="shared" si="1"/>
        <v>0</v>
      </c>
      <c r="W43" s="58">
        <f t="shared" si="2"/>
        <v>67200</v>
      </c>
    </row>
    <row r="44" spans="1:23" ht="13.5">
      <c r="A44" s="11">
        <v>313</v>
      </c>
      <c r="B44" s="13" t="s">
        <v>7</v>
      </c>
      <c r="C44" s="22">
        <v>0</v>
      </c>
      <c r="D44" s="39"/>
      <c r="E44" s="19">
        <f t="shared" si="13"/>
        <v>0</v>
      </c>
      <c r="F44" s="39"/>
      <c r="G44" s="39"/>
      <c r="H44" s="39"/>
      <c r="I44" s="19">
        <v>190</v>
      </c>
      <c r="J44" s="39"/>
      <c r="K44" s="19">
        <f t="shared" si="14"/>
        <v>190</v>
      </c>
      <c r="L44" s="11">
        <v>313</v>
      </c>
      <c r="M44" s="13" t="s">
        <v>7</v>
      </c>
      <c r="N44" s="39"/>
      <c r="O44" s="39"/>
      <c r="P44" s="39"/>
      <c r="Q44" s="39"/>
      <c r="R44" s="39"/>
      <c r="S44" s="39"/>
      <c r="U44" s="11">
        <v>313</v>
      </c>
      <c r="V44" s="58">
        <f t="shared" si="1"/>
        <v>0</v>
      </c>
      <c r="W44" s="58">
        <f t="shared" si="2"/>
        <v>190</v>
      </c>
    </row>
    <row r="45" spans="1:23" ht="13.5">
      <c r="A45" s="11">
        <v>321</v>
      </c>
      <c r="B45" s="13" t="s">
        <v>60</v>
      </c>
      <c r="C45" s="22">
        <v>0</v>
      </c>
      <c r="D45" s="39"/>
      <c r="E45" s="19">
        <f t="shared" si="13"/>
        <v>0</v>
      </c>
      <c r="F45" s="19">
        <v>2550</v>
      </c>
      <c r="G45" s="39"/>
      <c r="H45" s="19">
        <f>F45+G45</f>
        <v>2550</v>
      </c>
      <c r="I45" s="39"/>
      <c r="J45" s="39"/>
      <c r="K45" s="19">
        <f t="shared" si="14"/>
        <v>0</v>
      </c>
      <c r="L45" s="11">
        <v>321</v>
      </c>
      <c r="M45" s="13" t="s">
        <v>60</v>
      </c>
      <c r="N45" s="39"/>
      <c r="O45" s="39"/>
      <c r="P45" s="39"/>
      <c r="Q45" s="39"/>
      <c r="R45" s="39"/>
      <c r="S45" s="39"/>
      <c r="U45" s="11">
        <v>321</v>
      </c>
      <c r="V45" s="58">
        <f t="shared" si="1"/>
        <v>0</v>
      </c>
      <c r="W45" s="58">
        <f t="shared" si="2"/>
        <v>2550</v>
      </c>
    </row>
    <row r="46" spans="1:23" ht="13.5">
      <c r="A46" s="11">
        <v>322</v>
      </c>
      <c r="B46" s="13" t="s">
        <v>58</v>
      </c>
      <c r="C46" s="22">
        <v>12200</v>
      </c>
      <c r="D46" s="19">
        <v>981</v>
      </c>
      <c r="E46" s="19">
        <f t="shared" si="13"/>
        <v>13181</v>
      </c>
      <c r="F46" s="19">
        <v>9000</v>
      </c>
      <c r="G46" s="39"/>
      <c r="H46" s="19">
        <f>F46+G46</f>
        <v>9000</v>
      </c>
      <c r="I46" s="19">
        <v>0</v>
      </c>
      <c r="J46" s="19">
        <v>960</v>
      </c>
      <c r="K46" s="19">
        <f t="shared" si="14"/>
        <v>960</v>
      </c>
      <c r="L46" s="11">
        <v>322</v>
      </c>
      <c r="M46" s="13" t="s">
        <v>58</v>
      </c>
      <c r="N46" s="19">
        <v>0</v>
      </c>
      <c r="O46" s="19">
        <v>217</v>
      </c>
      <c r="P46" s="19">
        <f>N46+O46</f>
        <v>217</v>
      </c>
      <c r="Q46" s="39"/>
      <c r="R46" s="39"/>
      <c r="S46" s="39"/>
      <c r="U46" s="11">
        <v>322</v>
      </c>
      <c r="V46" s="58">
        <f t="shared" si="1"/>
        <v>2158</v>
      </c>
      <c r="W46" s="58">
        <f t="shared" si="2"/>
        <v>23358</v>
      </c>
    </row>
    <row r="47" spans="1:23" ht="13.5">
      <c r="A47" s="11">
        <v>323</v>
      </c>
      <c r="B47" s="13" t="s">
        <v>8</v>
      </c>
      <c r="C47" s="14">
        <v>6000</v>
      </c>
      <c r="D47" s="39"/>
      <c r="E47" s="19">
        <f t="shared" si="13"/>
        <v>6000</v>
      </c>
      <c r="F47" s="19">
        <v>23500</v>
      </c>
      <c r="G47" s="39"/>
      <c r="H47" s="19">
        <f>F47+G47</f>
        <v>23500</v>
      </c>
      <c r="I47" s="39"/>
      <c r="J47" s="39"/>
      <c r="K47" s="19">
        <f t="shared" si="14"/>
        <v>0</v>
      </c>
      <c r="L47" s="11">
        <v>323</v>
      </c>
      <c r="M47" s="13" t="s">
        <v>8</v>
      </c>
      <c r="N47" s="39"/>
      <c r="O47" s="19">
        <v>10000</v>
      </c>
      <c r="P47" s="19">
        <f>N47+O47</f>
        <v>10000</v>
      </c>
      <c r="Q47" s="39"/>
      <c r="R47" s="39"/>
      <c r="S47" s="39"/>
      <c r="U47" s="11">
        <v>323</v>
      </c>
      <c r="V47" s="58">
        <f t="shared" si="1"/>
        <v>10000</v>
      </c>
      <c r="W47" s="58">
        <f t="shared" si="2"/>
        <v>39500</v>
      </c>
    </row>
    <row r="48" spans="1:23" ht="13.5">
      <c r="A48" s="11">
        <v>324</v>
      </c>
      <c r="B48" s="13" t="s">
        <v>59</v>
      </c>
      <c r="C48" s="14">
        <v>0</v>
      </c>
      <c r="D48" s="39"/>
      <c r="E48" s="19">
        <f t="shared" si="13"/>
        <v>0</v>
      </c>
      <c r="F48" s="19">
        <v>8000</v>
      </c>
      <c r="G48" s="19">
        <v>-8000</v>
      </c>
      <c r="H48" s="19">
        <f>F48+G48</f>
        <v>0</v>
      </c>
      <c r="I48" s="39"/>
      <c r="J48" s="39"/>
      <c r="K48" s="19">
        <f t="shared" si="14"/>
        <v>0</v>
      </c>
      <c r="L48" s="11">
        <v>324</v>
      </c>
      <c r="M48" s="13" t="s">
        <v>59</v>
      </c>
      <c r="N48" s="39"/>
      <c r="O48" s="39"/>
      <c r="P48" s="39"/>
      <c r="Q48" s="19">
        <v>0</v>
      </c>
      <c r="R48" s="19">
        <v>12300</v>
      </c>
      <c r="S48" s="19">
        <f>Q48+R48</f>
        <v>12300</v>
      </c>
      <c r="U48" s="11">
        <v>324</v>
      </c>
      <c r="V48" s="58">
        <f t="shared" si="1"/>
        <v>4300</v>
      </c>
      <c r="W48" s="58">
        <f t="shared" si="2"/>
        <v>12300</v>
      </c>
    </row>
    <row r="49" spans="1:23" ht="13.5">
      <c r="A49" s="11">
        <v>329</v>
      </c>
      <c r="B49" s="13" t="s">
        <v>9</v>
      </c>
      <c r="C49" s="14">
        <v>0</v>
      </c>
      <c r="D49" s="39"/>
      <c r="E49" s="19">
        <f t="shared" si="13"/>
        <v>0</v>
      </c>
      <c r="F49" s="19">
        <v>14000</v>
      </c>
      <c r="G49" s="39"/>
      <c r="H49" s="19">
        <f>F49+G49</f>
        <v>14000</v>
      </c>
      <c r="I49" s="39"/>
      <c r="J49" s="39"/>
      <c r="K49" s="19">
        <f t="shared" si="14"/>
        <v>0</v>
      </c>
      <c r="L49" s="11">
        <v>329</v>
      </c>
      <c r="M49" s="13" t="s">
        <v>9</v>
      </c>
      <c r="N49" s="39"/>
      <c r="O49" s="39"/>
      <c r="P49" s="39"/>
      <c r="Q49" s="39"/>
      <c r="R49" s="39"/>
      <c r="S49" s="39"/>
      <c r="U49" s="11">
        <v>329</v>
      </c>
      <c r="V49" s="58">
        <f t="shared" si="1"/>
        <v>0</v>
      </c>
      <c r="W49" s="58">
        <f t="shared" si="2"/>
        <v>14000</v>
      </c>
    </row>
    <row r="50" spans="1:23" ht="13.5">
      <c r="A50" s="11">
        <v>343</v>
      </c>
      <c r="B50" s="13" t="s">
        <v>10</v>
      </c>
      <c r="C50" s="14">
        <v>0</v>
      </c>
      <c r="D50" s="39"/>
      <c r="E50" s="19">
        <f t="shared" si="13"/>
        <v>0</v>
      </c>
      <c r="F50" s="39"/>
      <c r="G50" s="39"/>
      <c r="H50" s="39"/>
      <c r="I50" s="39"/>
      <c r="J50" s="39"/>
      <c r="K50" s="39"/>
      <c r="L50" s="11">
        <v>343</v>
      </c>
      <c r="M50" s="13" t="s">
        <v>10</v>
      </c>
      <c r="N50" s="39"/>
      <c r="O50" s="39"/>
      <c r="P50" s="39"/>
      <c r="Q50" s="39"/>
      <c r="R50" s="39"/>
      <c r="S50" s="39"/>
      <c r="U50" s="11">
        <v>343</v>
      </c>
      <c r="V50" s="58">
        <f t="shared" si="1"/>
        <v>0</v>
      </c>
      <c r="W50" s="58">
        <f t="shared" si="2"/>
        <v>0</v>
      </c>
    </row>
    <row r="51" spans="1:23" ht="13.5">
      <c r="A51" s="11">
        <v>3</v>
      </c>
      <c r="B51" s="13" t="s">
        <v>11</v>
      </c>
      <c r="C51" s="14">
        <f>C42+C43+C44+C45+C46+C47+C48+C49+C50</f>
        <v>85400</v>
      </c>
      <c r="D51" s="14">
        <f aca="true" t="shared" si="15" ref="D51:S51">D42+D43+D44+D45+D46+D47+D48+D49+D50</f>
        <v>981</v>
      </c>
      <c r="E51" s="14">
        <f t="shared" si="15"/>
        <v>86381</v>
      </c>
      <c r="F51" s="14">
        <f t="shared" si="15"/>
        <v>57050</v>
      </c>
      <c r="G51" s="14">
        <f t="shared" si="15"/>
        <v>-8000</v>
      </c>
      <c r="H51" s="14">
        <f t="shared" si="15"/>
        <v>49050</v>
      </c>
      <c r="I51" s="14">
        <f t="shared" si="15"/>
        <v>1300</v>
      </c>
      <c r="J51" s="14">
        <f t="shared" si="15"/>
        <v>960</v>
      </c>
      <c r="K51" s="14">
        <f t="shared" si="15"/>
        <v>2260</v>
      </c>
      <c r="L51" s="11">
        <v>3</v>
      </c>
      <c r="M51" s="13" t="s">
        <v>11</v>
      </c>
      <c r="N51" s="14">
        <f t="shared" si="15"/>
        <v>0</v>
      </c>
      <c r="O51" s="14">
        <f t="shared" si="15"/>
        <v>10217</v>
      </c>
      <c r="P51" s="14">
        <f t="shared" si="15"/>
        <v>10217</v>
      </c>
      <c r="Q51" s="14">
        <f t="shared" si="15"/>
        <v>0</v>
      </c>
      <c r="R51" s="14">
        <f t="shared" si="15"/>
        <v>12300</v>
      </c>
      <c r="S51" s="14">
        <f t="shared" si="15"/>
        <v>12300</v>
      </c>
      <c r="U51" s="11">
        <v>3</v>
      </c>
      <c r="V51" s="58">
        <f t="shared" si="1"/>
        <v>16458</v>
      </c>
      <c r="W51" s="58">
        <f t="shared" si="2"/>
        <v>160208</v>
      </c>
    </row>
    <row r="52" spans="1:23" ht="13.5">
      <c r="A52" s="11"/>
      <c r="B52" s="13"/>
      <c r="C52" s="14"/>
      <c r="D52" s="39"/>
      <c r="E52" s="39"/>
      <c r="F52" s="39"/>
      <c r="G52" s="39"/>
      <c r="H52" s="39"/>
      <c r="I52" s="39"/>
      <c r="J52" s="39"/>
      <c r="K52" s="39"/>
      <c r="L52" s="11"/>
      <c r="M52" s="13"/>
      <c r="N52" s="39"/>
      <c r="O52" s="39"/>
      <c r="P52" s="39"/>
      <c r="Q52" s="39"/>
      <c r="R52" s="39"/>
      <c r="S52" s="39"/>
      <c r="U52" s="11"/>
      <c r="V52" s="58">
        <f t="shared" si="1"/>
        <v>0</v>
      </c>
      <c r="W52" s="58">
        <f t="shared" si="2"/>
        <v>0</v>
      </c>
    </row>
    <row r="53" spans="1:23" ht="12.75">
      <c r="A53" s="11">
        <v>421</v>
      </c>
      <c r="B53" s="12" t="s">
        <v>12</v>
      </c>
      <c r="C53" s="14"/>
      <c r="D53" s="39"/>
      <c r="E53" s="39"/>
      <c r="F53" s="39"/>
      <c r="G53" s="39"/>
      <c r="H53" s="39"/>
      <c r="I53" s="39"/>
      <c r="J53" s="39"/>
      <c r="K53" s="39"/>
      <c r="L53" s="11">
        <v>421</v>
      </c>
      <c r="M53" s="12" t="s">
        <v>12</v>
      </c>
      <c r="N53" s="39"/>
      <c r="O53" s="39"/>
      <c r="P53" s="39"/>
      <c r="Q53" s="39"/>
      <c r="R53" s="39"/>
      <c r="S53" s="39"/>
      <c r="U53" s="11">
        <v>421</v>
      </c>
      <c r="V53" s="58">
        <f t="shared" si="1"/>
        <v>0</v>
      </c>
      <c r="W53" s="58">
        <f t="shared" si="2"/>
        <v>0</v>
      </c>
    </row>
    <row r="54" spans="1:23" ht="13.5">
      <c r="A54" s="11">
        <v>422</v>
      </c>
      <c r="B54" s="13" t="s">
        <v>13</v>
      </c>
      <c r="C54" s="14">
        <v>84700</v>
      </c>
      <c r="D54" s="39"/>
      <c r="E54" s="19">
        <f>C54+D54</f>
        <v>84700</v>
      </c>
      <c r="F54" s="39"/>
      <c r="G54" s="39"/>
      <c r="H54" s="39"/>
      <c r="I54" s="19">
        <v>0</v>
      </c>
      <c r="J54" s="19">
        <v>21700</v>
      </c>
      <c r="K54" s="19">
        <f>I54+J54</f>
        <v>21700</v>
      </c>
      <c r="L54" s="11">
        <v>422</v>
      </c>
      <c r="M54" s="13" t="s">
        <v>13</v>
      </c>
      <c r="N54" s="39"/>
      <c r="O54" s="39"/>
      <c r="P54" s="39"/>
      <c r="Q54" s="39"/>
      <c r="R54" s="39"/>
      <c r="S54" s="39"/>
      <c r="U54" s="11">
        <v>422</v>
      </c>
      <c r="V54" s="58">
        <f t="shared" si="1"/>
        <v>21700</v>
      </c>
      <c r="W54" s="58">
        <f t="shared" si="2"/>
        <v>106400</v>
      </c>
    </row>
    <row r="55" spans="1:23" ht="13.5">
      <c r="A55" s="11">
        <v>424</v>
      </c>
      <c r="B55" s="13" t="s">
        <v>14</v>
      </c>
      <c r="C55" s="14">
        <v>10000</v>
      </c>
      <c r="D55" s="39"/>
      <c r="E55" s="19">
        <f>C55+D55</f>
        <v>10000</v>
      </c>
      <c r="F55" s="39"/>
      <c r="G55" s="39"/>
      <c r="H55" s="39"/>
      <c r="I55" s="19">
        <v>0</v>
      </c>
      <c r="J55" s="19">
        <v>3300</v>
      </c>
      <c r="K55" s="19">
        <f>I55+J55</f>
        <v>3300</v>
      </c>
      <c r="L55" s="11">
        <v>424</v>
      </c>
      <c r="M55" s="13" t="s">
        <v>14</v>
      </c>
      <c r="N55" s="39"/>
      <c r="O55" s="39"/>
      <c r="P55" s="39"/>
      <c r="Q55" s="39"/>
      <c r="R55" s="39"/>
      <c r="S55" s="39"/>
      <c r="U55" s="11">
        <v>424</v>
      </c>
      <c r="V55" s="58">
        <f t="shared" si="1"/>
        <v>3300</v>
      </c>
      <c r="W55" s="58">
        <f t="shared" si="2"/>
        <v>13300</v>
      </c>
    </row>
    <row r="56" spans="1:23" ht="13.5">
      <c r="A56" s="11">
        <v>4</v>
      </c>
      <c r="B56" s="13" t="s">
        <v>15</v>
      </c>
      <c r="C56" s="14">
        <f>SUM(C53+C54+C55)</f>
        <v>94700</v>
      </c>
      <c r="D56" s="14">
        <f aca="true" t="shared" si="16" ref="D56:S56">SUM(D53+D54+D55)</f>
        <v>0</v>
      </c>
      <c r="E56" s="14">
        <f t="shared" si="16"/>
        <v>94700</v>
      </c>
      <c r="F56" s="14">
        <f t="shared" si="16"/>
        <v>0</v>
      </c>
      <c r="G56" s="14">
        <f t="shared" si="16"/>
        <v>0</v>
      </c>
      <c r="H56" s="14">
        <f t="shared" si="16"/>
        <v>0</v>
      </c>
      <c r="I56" s="14">
        <f t="shared" si="16"/>
        <v>0</v>
      </c>
      <c r="J56" s="14">
        <f t="shared" si="16"/>
        <v>25000</v>
      </c>
      <c r="K56" s="14">
        <f t="shared" si="16"/>
        <v>25000</v>
      </c>
      <c r="L56" s="11">
        <v>4</v>
      </c>
      <c r="M56" s="13" t="s">
        <v>15</v>
      </c>
      <c r="N56" s="14">
        <f t="shared" si="16"/>
        <v>0</v>
      </c>
      <c r="O56" s="14">
        <f t="shared" si="16"/>
        <v>0</v>
      </c>
      <c r="P56" s="14">
        <f t="shared" si="16"/>
        <v>0</v>
      </c>
      <c r="Q56" s="14">
        <f t="shared" si="16"/>
        <v>0</v>
      </c>
      <c r="R56" s="14">
        <f t="shared" si="16"/>
        <v>0</v>
      </c>
      <c r="S56" s="14">
        <f t="shared" si="16"/>
        <v>0</v>
      </c>
      <c r="U56" s="11">
        <v>4</v>
      </c>
      <c r="V56" s="58">
        <f t="shared" si="1"/>
        <v>25000</v>
      </c>
      <c r="W56" s="58">
        <f t="shared" si="2"/>
        <v>119700</v>
      </c>
    </row>
    <row r="57" spans="1:23" ht="12.75">
      <c r="A57" s="9"/>
      <c r="B57" s="10"/>
      <c r="C57" s="5"/>
      <c r="D57" s="39"/>
      <c r="E57" s="39"/>
      <c r="F57" s="39"/>
      <c r="G57" s="39"/>
      <c r="H57" s="39"/>
      <c r="I57" s="39"/>
      <c r="J57" s="39"/>
      <c r="K57" s="39"/>
      <c r="L57" s="9"/>
      <c r="M57" s="10"/>
      <c r="N57" s="39"/>
      <c r="O57" s="39"/>
      <c r="P57" s="39"/>
      <c r="Q57" s="39"/>
      <c r="R57" s="39"/>
      <c r="S57" s="39"/>
      <c r="U57" s="9"/>
      <c r="V57" s="58">
        <f t="shared" si="1"/>
        <v>0</v>
      </c>
      <c r="W57" s="58">
        <f t="shared" si="2"/>
        <v>0</v>
      </c>
    </row>
    <row r="58" spans="1:23" ht="13.5">
      <c r="A58" s="11"/>
      <c r="B58" s="13" t="s">
        <v>20</v>
      </c>
      <c r="C58" s="14">
        <f>SUM(C56+C51)</f>
        <v>180100</v>
      </c>
      <c r="D58" s="14">
        <f aca="true" t="shared" si="17" ref="D58:S58">SUM(D56+D51)</f>
        <v>981</v>
      </c>
      <c r="E58" s="14">
        <f t="shared" si="17"/>
        <v>181081</v>
      </c>
      <c r="F58" s="14">
        <f t="shared" si="17"/>
        <v>57050</v>
      </c>
      <c r="G58" s="14">
        <f t="shared" si="17"/>
        <v>-8000</v>
      </c>
      <c r="H58" s="14">
        <f t="shared" si="17"/>
        <v>49050</v>
      </c>
      <c r="I58" s="14">
        <f t="shared" si="17"/>
        <v>1300</v>
      </c>
      <c r="J58" s="14">
        <f t="shared" si="17"/>
        <v>25960</v>
      </c>
      <c r="K58" s="14">
        <f t="shared" si="17"/>
        <v>27260</v>
      </c>
      <c r="L58" s="11"/>
      <c r="M58" s="13" t="s">
        <v>20</v>
      </c>
      <c r="N58" s="14">
        <f t="shared" si="17"/>
        <v>0</v>
      </c>
      <c r="O58" s="14">
        <f t="shared" si="17"/>
        <v>10217</v>
      </c>
      <c r="P58" s="14">
        <f t="shared" si="17"/>
        <v>10217</v>
      </c>
      <c r="Q58" s="14">
        <f t="shared" si="17"/>
        <v>0</v>
      </c>
      <c r="R58" s="14">
        <f t="shared" si="17"/>
        <v>12300</v>
      </c>
      <c r="S58" s="14">
        <f t="shared" si="17"/>
        <v>12300</v>
      </c>
      <c r="U58" s="11"/>
      <c r="V58" s="58">
        <f t="shared" si="1"/>
        <v>41458</v>
      </c>
      <c r="W58" s="58">
        <f t="shared" si="2"/>
        <v>279908</v>
      </c>
    </row>
    <row r="59" spans="1:19" ht="12.75">
      <c r="A59" s="9"/>
      <c r="B59" s="10"/>
      <c r="C59" s="5"/>
      <c r="D59" s="39"/>
      <c r="E59" s="39"/>
      <c r="F59" s="39"/>
      <c r="G59" s="39"/>
      <c r="H59" s="39"/>
      <c r="I59" s="39"/>
      <c r="J59" s="39"/>
      <c r="K59" s="39"/>
      <c r="L59" s="9"/>
      <c r="M59" s="10"/>
      <c r="N59" s="39"/>
      <c r="O59" s="39"/>
      <c r="P59" s="39"/>
      <c r="Q59" s="39"/>
      <c r="R59" s="39"/>
      <c r="S59" s="39"/>
    </row>
    <row r="60" spans="1:19" ht="12.75">
      <c r="A60" s="9"/>
      <c r="B60" s="10"/>
      <c r="C60" s="5"/>
      <c r="D60" s="39"/>
      <c r="E60" s="39"/>
      <c r="F60" s="39"/>
      <c r="G60" s="39"/>
      <c r="H60" s="39"/>
      <c r="I60" s="39"/>
      <c r="J60" s="39"/>
      <c r="K60" s="39"/>
      <c r="L60" s="9"/>
      <c r="M60" s="10"/>
      <c r="N60" s="39"/>
      <c r="O60" s="39"/>
      <c r="P60" s="39"/>
      <c r="Q60" s="39"/>
      <c r="R60" s="39"/>
      <c r="S60" s="39"/>
    </row>
    <row r="61" spans="1:19" ht="13.5">
      <c r="A61" s="11"/>
      <c r="B61" s="13" t="s">
        <v>16</v>
      </c>
      <c r="C61" s="14">
        <f>C31</f>
        <v>180100</v>
      </c>
      <c r="D61" s="14">
        <f aca="true" t="shared" si="18" ref="D61:S61">D31</f>
        <v>0</v>
      </c>
      <c r="E61" s="14">
        <f t="shared" si="18"/>
        <v>180100</v>
      </c>
      <c r="F61" s="14">
        <f t="shared" si="18"/>
        <v>57050</v>
      </c>
      <c r="G61" s="14">
        <f t="shared" si="18"/>
        <v>-8000</v>
      </c>
      <c r="H61" s="14">
        <f t="shared" si="18"/>
        <v>49050</v>
      </c>
      <c r="I61" s="14">
        <f t="shared" si="18"/>
        <v>1300</v>
      </c>
      <c r="J61" s="14">
        <f t="shared" si="18"/>
        <v>25000</v>
      </c>
      <c r="K61" s="14">
        <f t="shared" si="18"/>
        <v>26300</v>
      </c>
      <c r="L61" s="11"/>
      <c r="M61" s="13" t="s">
        <v>16</v>
      </c>
      <c r="N61" s="14">
        <f t="shared" si="18"/>
        <v>0</v>
      </c>
      <c r="O61" s="14">
        <f t="shared" si="18"/>
        <v>10000</v>
      </c>
      <c r="P61" s="14">
        <f t="shared" si="18"/>
        <v>10000</v>
      </c>
      <c r="Q61" s="14">
        <f t="shared" si="18"/>
        <v>0</v>
      </c>
      <c r="R61" s="14">
        <f t="shared" si="18"/>
        <v>12300</v>
      </c>
      <c r="S61" s="14">
        <f t="shared" si="18"/>
        <v>12300</v>
      </c>
    </row>
    <row r="62" spans="1:19" ht="13.5">
      <c r="A62" s="11"/>
      <c r="B62" s="13" t="s">
        <v>4</v>
      </c>
      <c r="C62" s="14">
        <f>C58</f>
        <v>180100</v>
      </c>
      <c r="D62" s="14">
        <f aca="true" t="shared" si="19" ref="D62:S62">D58</f>
        <v>981</v>
      </c>
      <c r="E62" s="14">
        <f t="shared" si="19"/>
        <v>181081</v>
      </c>
      <c r="F62" s="14">
        <f t="shared" si="19"/>
        <v>57050</v>
      </c>
      <c r="G62" s="14">
        <f t="shared" si="19"/>
        <v>-8000</v>
      </c>
      <c r="H62" s="14">
        <f t="shared" si="19"/>
        <v>49050</v>
      </c>
      <c r="I62" s="14">
        <f t="shared" si="19"/>
        <v>1300</v>
      </c>
      <c r="J62" s="14">
        <f t="shared" si="19"/>
        <v>25960</v>
      </c>
      <c r="K62" s="14">
        <f t="shared" si="19"/>
        <v>27260</v>
      </c>
      <c r="L62" s="11"/>
      <c r="M62" s="13" t="s">
        <v>4</v>
      </c>
      <c r="N62" s="14">
        <f t="shared" si="19"/>
        <v>0</v>
      </c>
      <c r="O62" s="14">
        <f t="shared" si="19"/>
        <v>10217</v>
      </c>
      <c r="P62" s="14">
        <f t="shared" si="19"/>
        <v>10217</v>
      </c>
      <c r="Q62" s="14">
        <f t="shared" si="19"/>
        <v>0</v>
      </c>
      <c r="R62" s="14">
        <f t="shared" si="19"/>
        <v>12300</v>
      </c>
      <c r="S62" s="14">
        <f t="shared" si="19"/>
        <v>12300</v>
      </c>
    </row>
    <row r="63" spans="1:19" ht="13.5">
      <c r="A63" s="11"/>
      <c r="B63" s="13" t="s">
        <v>17</v>
      </c>
      <c r="C63" s="14">
        <f>C61-C62</f>
        <v>0</v>
      </c>
      <c r="D63" s="55">
        <f aca="true" t="shared" si="20" ref="D63:S63">D61-D62</f>
        <v>-981</v>
      </c>
      <c r="E63" s="14">
        <f t="shared" si="20"/>
        <v>-981</v>
      </c>
      <c r="F63" s="14">
        <f t="shared" si="20"/>
        <v>0</v>
      </c>
      <c r="G63" s="14">
        <f t="shared" si="20"/>
        <v>0</v>
      </c>
      <c r="H63" s="14">
        <f t="shared" si="20"/>
        <v>0</v>
      </c>
      <c r="I63" s="14">
        <f t="shared" si="20"/>
        <v>0</v>
      </c>
      <c r="J63" s="55">
        <f t="shared" si="20"/>
        <v>-960</v>
      </c>
      <c r="K63" s="14">
        <f t="shared" si="20"/>
        <v>-960</v>
      </c>
      <c r="L63" s="11"/>
      <c r="M63" s="13" t="s">
        <v>17</v>
      </c>
      <c r="N63" s="14">
        <f t="shared" si="20"/>
        <v>0</v>
      </c>
      <c r="O63" s="55">
        <f t="shared" si="20"/>
        <v>-217</v>
      </c>
      <c r="P63" s="14">
        <f t="shared" si="20"/>
        <v>-217</v>
      </c>
      <c r="Q63" s="14">
        <f t="shared" si="20"/>
        <v>0</v>
      </c>
      <c r="R63" s="14">
        <f t="shared" si="20"/>
        <v>0</v>
      </c>
      <c r="S63" s="14">
        <f t="shared" si="20"/>
        <v>0</v>
      </c>
    </row>
    <row r="64" spans="1:19" ht="12.75">
      <c r="A64" s="9"/>
      <c r="B64" s="10"/>
      <c r="C64" s="1"/>
      <c r="D64" s="39"/>
      <c r="E64" s="39"/>
      <c r="F64" s="39"/>
      <c r="G64" s="39"/>
      <c r="H64" s="39"/>
      <c r="I64" s="39"/>
      <c r="J64" s="39"/>
      <c r="K64" s="39"/>
      <c r="L64" s="9"/>
      <c r="M64" s="10"/>
      <c r="N64" s="39"/>
      <c r="O64" s="39"/>
      <c r="P64" s="39"/>
      <c r="Q64" s="39"/>
      <c r="R64" s="39"/>
      <c r="S64" s="39"/>
    </row>
    <row r="65" spans="1:19" ht="12.75">
      <c r="A65" s="11">
        <v>6</v>
      </c>
      <c r="B65" s="12" t="s">
        <v>3</v>
      </c>
      <c r="C65" s="14">
        <f>C61</f>
        <v>180100</v>
      </c>
      <c r="D65" s="14">
        <f aca="true" t="shared" si="21" ref="D65:S65">D61</f>
        <v>0</v>
      </c>
      <c r="E65" s="14">
        <f t="shared" si="21"/>
        <v>180100</v>
      </c>
      <c r="F65" s="14">
        <f t="shared" si="21"/>
        <v>57050</v>
      </c>
      <c r="G65" s="14">
        <f t="shared" si="21"/>
        <v>-8000</v>
      </c>
      <c r="H65" s="14">
        <f t="shared" si="21"/>
        <v>49050</v>
      </c>
      <c r="I65" s="14">
        <f t="shared" si="21"/>
        <v>1300</v>
      </c>
      <c r="J65" s="14">
        <f t="shared" si="21"/>
        <v>25000</v>
      </c>
      <c r="K65" s="14">
        <f t="shared" si="21"/>
        <v>26300</v>
      </c>
      <c r="L65" s="11">
        <v>6</v>
      </c>
      <c r="M65" s="12" t="s">
        <v>3</v>
      </c>
      <c r="N65" s="14">
        <f t="shared" si="21"/>
        <v>0</v>
      </c>
      <c r="O65" s="14">
        <f t="shared" si="21"/>
        <v>10000</v>
      </c>
      <c r="P65" s="14">
        <f t="shared" si="21"/>
        <v>10000</v>
      </c>
      <c r="Q65" s="14">
        <f t="shared" si="21"/>
        <v>0</v>
      </c>
      <c r="R65" s="14">
        <f t="shared" si="21"/>
        <v>12300</v>
      </c>
      <c r="S65" s="14">
        <f t="shared" si="21"/>
        <v>12300</v>
      </c>
    </row>
    <row r="66" spans="1:19" ht="12.75">
      <c r="A66" s="11">
        <v>7</v>
      </c>
      <c r="B66" s="12" t="s">
        <v>42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1">
        <v>7</v>
      </c>
      <c r="M66" s="12" t="s">
        <v>42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</row>
    <row r="67" spans="1:19" ht="12.75">
      <c r="A67" s="11">
        <v>8</v>
      </c>
      <c r="B67" s="12" t="s">
        <v>43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11">
        <v>8</v>
      </c>
      <c r="M67" s="12" t="s">
        <v>43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</row>
    <row r="68" spans="1:19" ht="12.75">
      <c r="A68" s="11">
        <v>9</v>
      </c>
      <c r="B68" s="12" t="s">
        <v>45</v>
      </c>
      <c r="C68" s="2"/>
      <c r="D68" s="39"/>
      <c r="E68" s="39"/>
      <c r="F68" s="39"/>
      <c r="G68" s="39"/>
      <c r="H68" s="39"/>
      <c r="I68" s="39"/>
      <c r="J68" s="39"/>
      <c r="K68" s="39"/>
      <c r="L68" s="11">
        <v>9</v>
      </c>
      <c r="M68" s="12" t="s">
        <v>45</v>
      </c>
      <c r="N68" s="39"/>
      <c r="O68" s="39"/>
      <c r="P68" s="39"/>
      <c r="Q68" s="39"/>
      <c r="R68" s="39"/>
      <c r="S68" s="39"/>
    </row>
    <row r="69" spans="1:19" ht="12.75">
      <c r="A69" s="11"/>
      <c r="B69" s="12" t="s">
        <v>46</v>
      </c>
      <c r="C69" s="14">
        <f>C65+C66+C67+C68</f>
        <v>180100</v>
      </c>
      <c r="D69" s="14">
        <f aca="true" t="shared" si="22" ref="D69:S69">D65+D66+D67+D68</f>
        <v>0</v>
      </c>
      <c r="E69" s="14">
        <f t="shared" si="22"/>
        <v>180100</v>
      </c>
      <c r="F69" s="14">
        <f t="shared" si="22"/>
        <v>57050</v>
      </c>
      <c r="G69" s="14">
        <f t="shared" si="22"/>
        <v>-8000</v>
      </c>
      <c r="H69" s="14">
        <f t="shared" si="22"/>
        <v>49050</v>
      </c>
      <c r="I69" s="14">
        <f t="shared" si="22"/>
        <v>1300</v>
      </c>
      <c r="J69" s="14">
        <f t="shared" si="22"/>
        <v>25000</v>
      </c>
      <c r="K69" s="14">
        <f t="shared" si="22"/>
        <v>26300</v>
      </c>
      <c r="L69" s="11"/>
      <c r="M69" s="12" t="s">
        <v>46</v>
      </c>
      <c r="N69" s="14">
        <f t="shared" si="22"/>
        <v>0</v>
      </c>
      <c r="O69" s="14">
        <f t="shared" si="22"/>
        <v>10000</v>
      </c>
      <c r="P69" s="14">
        <f t="shared" si="22"/>
        <v>10000</v>
      </c>
      <c r="Q69" s="14">
        <f t="shared" si="22"/>
        <v>0</v>
      </c>
      <c r="R69" s="14">
        <f t="shared" si="22"/>
        <v>12300</v>
      </c>
      <c r="S69" s="14">
        <f t="shared" si="22"/>
        <v>12300</v>
      </c>
    </row>
    <row r="70" spans="1:19" ht="12.75">
      <c r="A70" s="11"/>
      <c r="B70" s="12"/>
      <c r="C70" s="2"/>
      <c r="D70" s="39"/>
      <c r="E70" s="39"/>
      <c r="F70" s="39"/>
      <c r="G70" s="39"/>
      <c r="H70" s="39"/>
      <c r="I70" s="39"/>
      <c r="J70" s="39"/>
      <c r="K70" s="39"/>
      <c r="L70" s="11"/>
      <c r="M70" s="12"/>
      <c r="N70" s="39"/>
      <c r="O70" s="39"/>
      <c r="P70" s="39"/>
      <c r="Q70" s="39"/>
      <c r="R70" s="39"/>
      <c r="S70" s="39"/>
    </row>
    <row r="71" spans="1:19" ht="12.75">
      <c r="A71" s="2"/>
      <c r="B71" s="12"/>
      <c r="C71" s="2"/>
      <c r="D71" s="39"/>
      <c r="E71" s="39"/>
      <c r="F71" s="39"/>
      <c r="G71" s="39"/>
      <c r="H71" s="39"/>
      <c r="I71" s="39"/>
      <c r="J71" s="39"/>
      <c r="K71" s="39"/>
      <c r="L71" s="2"/>
      <c r="M71" s="12"/>
      <c r="N71" s="39"/>
      <c r="O71" s="39"/>
      <c r="P71" s="39"/>
      <c r="Q71" s="39"/>
      <c r="R71" s="39"/>
      <c r="S71" s="39"/>
    </row>
    <row r="72" spans="1:19" ht="12.75">
      <c r="A72" s="11">
        <v>3</v>
      </c>
      <c r="B72" s="12" t="s">
        <v>11</v>
      </c>
      <c r="C72" s="14">
        <f>C51</f>
        <v>85400</v>
      </c>
      <c r="D72" s="14">
        <f aca="true" t="shared" si="23" ref="D72:S72">D51</f>
        <v>981</v>
      </c>
      <c r="E72" s="14">
        <f t="shared" si="23"/>
        <v>86381</v>
      </c>
      <c r="F72" s="14">
        <f t="shared" si="23"/>
        <v>57050</v>
      </c>
      <c r="G72" s="14">
        <f t="shared" si="23"/>
        <v>-8000</v>
      </c>
      <c r="H72" s="14">
        <f t="shared" si="23"/>
        <v>49050</v>
      </c>
      <c r="I72" s="14">
        <f t="shared" si="23"/>
        <v>1300</v>
      </c>
      <c r="J72" s="14">
        <f t="shared" si="23"/>
        <v>960</v>
      </c>
      <c r="K72" s="14">
        <f t="shared" si="23"/>
        <v>2260</v>
      </c>
      <c r="L72" s="11">
        <v>3</v>
      </c>
      <c r="M72" s="12" t="s">
        <v>11</v>
      </c>
      <c r="N72" s="14">
        <f t="shared" si="23"/>
        <v>0</v>
      </c>
      <c r="O72" s="14">
        <f t="shared" si="23"/>
        <v>10217</v>
      </c>
      <c r="P72" s="14">
        <f t="shared" si="23"/>
        <v>10217</v>
      </c>
      <c r="Q72" s="14">
        <f t="shared" si="23"/>
        <v>0</v>
      </c>
      <c r="R72" s="14">
        <f t="shared" si="23"/>
        <v>12300</v>
      </c>
      <c r="S72" s="14">
        <f t="shared" si="23"/>
        <v>12300</v>
      </c>
    </row>
    <row r="73" spans="1:19" ht="12.75">
      <c r="A73" s="11">
        <v>4</v>
      </c>
      <c r="B73" s="12" t="s">
        <v>47</v>
      </c>
      <c r="C73" s="14">
        <f>C56</f>
        <v>94700</v>
      </c>
      <c r="D73" s="14">
        <f aca="true" t="shared" si="24" ref="D73:S73">D56</f>
        <v>0</v>
      </c>
      <c r="E73" s="14">
        <f t="shared" si="24"/>
        <v>94700</v>
      </c>
      <c r="F73" s="14">
        <f t="shared" si="24"/>
        <v>0</v>
      </c>
      <c r="G73" s="14">
        <f t="shared" si="24"/>
        <v>0</v>
      </c>
      <c r="H73" s="14">
        <f t="shared" si="24"/>
        <v>0</v>
      </c>
      <c r="I73" s="14">
        <f t="shared" si="24"/>
        <v>0</v>
      </c>
      <c r="J73" s="14">
        <f t="shared" si="24"/>
        <v>25000</v>
      </c>
      <c r="K73" s="14">
        <f t="shared" si="24"/>
        <v>25000</v>
      </c>
      <c r="L73" s="11">
        <v>4</v>
      </c>
      <c r="M73" s="12" t="s">
        <v>47</v>
      </c>
      <c r="N73" s="14">
        <f t="shared" si="24"/>
        <v>0</v>
      </c>
      <c r="O73" s="14">
        <f t="shared" si="24"/>
        <v>0</v>
      </c>
      <c r="P73" s="14">
        <f t="shared" si="24"/>
        <v>0</v>
      </c>
      <c r="Q73" s="14">
        <f t="shared" si="24"/>
        <v>0</v>
      </c>
      <c r="R73" s="14">
        <f t="shared" si="24"/>
        <v>0</v>
      </c>
      <c r="S73" s="14">
        <f t="shared" si="24"/>
        <v>0</v>
      </c>
    </row>
    <row r="74" spans="1:19" ht="12.75">
      <c r="A74" s="11">
        <v>5</v>
      </c>
      <c r="B74" s="12" t="s">
        <v>48</v>
      </c>
      <c r="C74" s="2">
        <v>0</v>
      </c>
      <c r="D74" s="39"/>
      <c r="E74" s="39"/>
      <c r="F74" s="39"/>
      <c r="G74" s="39"/>
      <c r="H74" s="39"/>
      <c r="I74" s="39"/>
      <c r="J74" s="39"/>
      <c r="K74" s="39"/>
      <c r="L74" s="11">
        <v>5</v>
      </c>
      <c r="M74" s="12" t="s">
        <v>48</v>
      </c>
      <c r="N74" s="39"/>
      <c r="O74" s="39"/>
      <c r="P74" s="39"/>
      <c r="Q74" s="39"/>
      <c r="R74" s="39"/>
      <c r="S74" s="39"/>
    </row>
    <row r="75" spans="1:19" ht="12.75">
      <c r="A75" s="2"/>
      <c r="B75" s="12"/>
      <c r="C75" s="2"/>
      <c r="D75" s="39"/>
      <c r="E75" s="39"/>
      <c r="F75" s="39"/>
      <c r="G75" s="39"/>
      <c r="H75" s="39"/>
      <c r="I75" s="39"/>
      <c r="J75" s="39"/>
      <c r="K75" s="39"/>
      <c r="L75" s="2"/>
      <c r="M75" s="12"/>
      <c r="N75" s="39"/>
      <c r="O75" s="39"/>
      <c r="P75" s="39"/>
      <c r="Q75" s="39"/>
      <c r="R75" s="39"/>
      <c r="S75" s="39"/>
    </row>
    <row r="76" spans="1:19" ht="12.75">
      <c r="A76" s="2"/>
      <c r="B76" s="12" t="s">
        <v>49</v>
      </c>
      <c r="C76" s="14">
        <f>C72+C73+C75</f>
        <v>180100</v>
      </c>
      <c r="D76" s="14">
        <f aca="true" t="shared" si="25" ref="D76:S76">D72+D73+D75</f>
        <v>981</v>
      </c>
      <c r="E76" s="14">
        <f t="shared" si="25"/>
        <v>181081</v>
      </c>
      <c r="F76" s="14">
        <f t="shared" si="25"/>
        <v>57050</v>
      </c>
      <c r="G76" s="14">
        <f t="shared" si="25"/>
        <v>-8000</v>
      </c>
      <c r="H76" s="14">
        <f t="shared" si="25"/>
        <v>49050</v>
      </c>
      <c r="I76" s="14">
        <f t="shared" si="25"/>
        <v>1300</v>
      </c>
      <c r="J76" s="14">
        <f t="shared" si="25"/>
        <v>25960</v>
      </c>
      <c r="K76" s="14">
        <f t="shared" si="25"/>
        <v>27260</v>
      </c>
      <c r="L76" s="2"/>
      <c r="M76" s="12" t="s">
        <v>49</v>
      </c>
      <c r="N76" s="14">
        <f t="shared" si="25"/>
        <v>0</v>
      </c>
      <c r="O76" s="14">
        <f t="shared" si="25"/>
        <v>10217</v>
      </c>
      <c r="P76" s="14">
        <f t="shared" si="25"/>
        <v>10217</v>
      </c>
      <c r="Q76" s="14">
        <f t="shared" si="25"/>
        <v>0</v>
      </c>
      <c r="R76" s="14">
        <f t="shared" si="25"/>
        <v>12300</v>
      </c>
      <c r="S76" s="14">
        <f t="shared" si="25"/>
        <v>12300</v>
      </c>
    </row>
    <row r="77" spans="1:19" ht="12.75">
      <c r="A77" s="2"/>
      <c r="B77" s="12"/>
      <c r="C77" s="2"/>
      <c r="D77" s="39"/>
      <c r="E77" s="39"/>
      <c r="F77" s="39"/>
      <c r="G77" s="39"/>
      <c r="H77" s="39"/>
      <c r="I77" s="39"/>
      <c r="J77" s="39"/>
      <c r="K77" s="39"/>
      <c r="L77" s="2"/>
      <c r="M77" s="12"/>
      <c r="N77" s="39"/>
      <c r="O77" s="39"/>
      <c r="P77" s="39"/>
      <c r="Q77" s="39"/>
      <c r="R77" s="39"/>
      <c r="S77" s="39"/>
    </row>
    <row r="78" spans="1:19" ht="12.75">
      <c r="A78" s="2"/>
      <c r="B78" s="12"/>
      <c r="C78" s="40"/>
      <c r="D78" s="41">
        <v>22</v>
      </c>
      <c r="E78" s="42"/>
      <c r="F78" s="46"/>
      <c r="G78" s="47">
        <v>35</v>
      </c>
      <c r="H78" s="48"/>
      <c r="I78" s="43"/>
      <c r="J78" s="44">
        <v>411</v>
      </c>
      <c r="K78" s="45"/>
      <c r="L78" s="2"/>
      <c r="M78" s="12"/>
      <c r="N78" s="49"/>
      <c r="O78" s="50">
        <v>511</v>
      </c>
      <c r="P78" s="51"/>
      <c r="Q78" s="52"/>
      <c r="R78" s="53">
        <v>466</v>
      </c>
      <c r="S78" s="54"/>
    </row>
    <row r="79" spans="1:19" ht="13.5">
      <c r="A79" s="11" t="s">
        <v>0</v>
      </c>
      <c r="B79" s="15" t="s">
        <v>1</v>
      </c>
      <c r="C79" s="31" t="s">
        <v>18</v>
      </c>
      <c r="D79" s="2" t="s">
        <v>64</v>
      </c>
      <c r="E79" s="16" t="s">
        <v>18</v>
      </c>
      <c r="F79" s="16" t="s">
        <v>18</v>
      </c>
      <c r="G79" s="2" t="s">
        <v>64</v>
      </c>
      <c r="H79" s="16" t="s">
        <v>18</v>
      </c>
      <c r="I79" s="16" t="s">
        <v>18</v>
      </c>
      <c r="J79" s="2" t="s">
        <v>64</v>
      </c>
      <c r="K79" s="16" t="s">
        <v>18</v>
      </c>
      <c r="L79" s="11" t="s">
        <v>0</v>
      </c>
      <c r="M79" s="15" t="s">
        <v>1</v>
      </c>
      <c r="N79" s="16" t="s">
        <v>18</v>
      </c>
      <c r="O79" s="2" t="s">
        <v>64</v>
      </c>
      <c r="P79" s="16" t="s">
        <v>18</v>
      </c>
      <c r="Q79" s="16" t="s">
        <v>18</v>
      </c>
      <c r="R79" s="2" t="s">
        <v>64</v>
      </c>
      <c r="S79" s="16" t="s">
        <v>18</v>
      </c>
    </row>
    <row r="80" spans="1:19" ht="12.75">
      <c r="A80" s="2"/>
      <c r="B80" s="12" t="s">
        <v>50</v>
      </c>
      <c r="C80" s="14">
        <f>C69-C76</f>
        <v>0</v>
      </c>
      <c r="D80" s="14">
        <f aca="true" t="shared" si="26" ref="D80:S80">D69-D76</f>
        <v>-981</v>
      </c>
      <c r="E80" s="14">
        <f t="shared" si="26"/>
        <v>-981</v>
      </c>
      <c r="F80" s="14">
        <f t="shared" si="26"/>
        <v>0</v>
      </c>
      <c r="G80" s="14">
        <f t="shared" si="26"/>
        <v>0</v>
      </c>
      <c r="H80" s="14">
        <f t="shared" si="26"/>
        <v>0</v>
      </c>
      <c r="I80" s="14">
        <f t="shared" si="26"/>
        <v>0</v>
      </c>
      <c r="J80" s="14">
        <f t="shared" si="26"/>
        <v>-960</v>
      </c>
      <c r="K80" s="14">
        <f t="shared" si="26"/>
        <v>-960</v>
      </c>
      <c r="L80" s="2"/>
      <c r="M80" s="12" t="s">
        <v>50</v>
      </c>
      <c r="N80" s="14">
        <f t="shared" si="26"/>
        <v>0</v>
      </c>
      <c r="O80" s="14">
        <f t="shared" si="26"/>
        <v>-217</v>
      </c>
      <c r="P80" s="14">
        <f t="shared" si="26"/>
        <v>-217</v>
      </c>
      <c r="Q80" s="14">
        <f t="shared" si="26"/>
        <v>0</v>
      </c>
      <c r="R80" s="14">
        <f t="shared" si="26"/>
        <v>0</v>
      </c>
      <c r="S80" s="14">
        <f t="shared" si="26"/>
        <v>0</v>
      </c>
    </row>
    <row r="81" spans="1:19" ht="12.75">
      <c r="A81" s="2"/>
      <c r="B81" s="12"/>
      <c r="C81" s="2"/>
      <c r="D81" s="39"/>
      <c r="E81" s="39"/>
      <c r="F81" s="39"/>
      <c r="G81" s="39"/>
      <c r="H81" s="39"/>
      <c r="I81" s="39"/>
      <c r="J81" s="39"/>
      <c r="K81" s="39"/>
      <c r="L81" s="2"/>
      <c r="M81" s="12"/>
      <c r="N81" s="39"/>
      <c r="O81" s="39"/>
      <c r="P81" s="39"/>
      <c r="Q81" s="39"/>
      <c r="R81" s="39"/>
      <c r="S81" s="39"/>
    </row>
    <row r="82" spans="1:19" ht="12.75">
      <c r="A82" s="2"/>
      <c r="B82" s="12"/>
      <c r="C82" s="2"/>
      <c r="D82" s="39"/>
      <c r="E82" s="39"/>
      <c r="F82" s="39"/>
      <c r="G82" s="39"/>
      <c r="H82" s="39"/>
      <c r="I82" s="39"/>
      <c r="J82" s="39"/>
      <c r="K82" s="39"/>
      <c r="L82" s="2"/>
      <c r="M82" s="12"/>
      <c r="N82" s="39"/>
      <c r="O82" s="39"/>
      <c r="P82" s="39"/>
      <c r="Q82" s="39"/>
      <c r="R82" s="39"/>
      <c r="S82" s="39"/>
    </row>
    <row r="83" spans="1:19" ht="12.75">
      <c r="A83" s="2"/>
      <c r="B83" s="12" t="s">
        <v>51</v>
      </c>
      <c r="C83" s="14">
        <f>C65-C72</f>
        <v>94700</v>
      </c>
      <c r="D83" s="14">
        <f aca="true" t="shared" si="27" ref="D83:S83">D65-D72</f>
        <v>-981</v>
      </c>
      <c r="E83" s="14">
        <f t="shared" si="27"/>
        <v>93719</v>
      </c>
      <c r="F83" s="14">
        <f t="shared" si="27"/>
        <v>0</v>
      </c>
      <c r="G83" s="14">
        <f t="shared" si="27"/>
        <v>0</v>
      </c>
      <c r="H83" s="14">
        <f t="shared" si="27"/>
        <v>0</v>
      </c>
      <c r="I83" s="14">
        <f t="shared" si="27"/>
        <v>0</v>
      </c>
      <c r="J83" s="14">
        <f t="shared" si="27"/>
        <v>24040</v>
      </c>
      <c r="K83" s="14">
        <f t="shared" si="27"/>
        <v>24040</v>
      </c>
      <c r="L83" s="2"/>
      <c r="M83" s="12" t="s">
        <v>51</v>
      </c>
      <c r="N83" s="14">
        <f t="shared" si="27"/>
        <v>0</v>
      </c>
      <c r="O83" s="14">
        <f t="shared" si="27"/>
        <v>-217</v>
      </c>
      <c r="P83" s="14">
        <f t="shared" si="27"/>
        <v>-217</v>
      </c>
      <c r="Q83" s="14">
        <f t="shared" si="27"/>
        <v>0</v>
      </c>
      <c r="R83" s="14">
        <f t="shared" si="27"/>
        <v>0</v>
      </c>
      <c r="S83" s="14">
        <f t="shared" si="27"/>
        <v>0</v>
      </c>
    </row>
    <row r="84" spans="1:19" ht="12.75">
      <c r="A84" s="2"/>
      <c r="B84" s="12" t="s">
        <v>52</v>
      </c>
      <c r="C84" s="14">
        <f>C66-C73</f>
        <v>-94700</v>
      </c>
      <c r="D84" s="14">
        <f aca="true" t="shared" si="28" ref="D84:S84">D66-D73</f>
        <v>0</v>
      </c>
      <c r="E84" s="14">
        <f t="shared" si="28"/>
        <v>-94700</v>
      </c>
      <c r="F84" s="14">
        <f t="shared" si="28"/>
        <v>0</v>
      </c>
      <c r="G84" s="14">
        <f t="shared" si="28"/>
        <v>0</v>
      </c>
      <c r="H84" s="14">
        <f t="shared" si="28"/>
        <v>0</v>
      </c>
      <c r="I84" s="14">
        <f t="shared" si="28"/>
        <v>0</v>
      </c>
      <c r="J84" s="14">
        <f t="shared" si="28"/>
        <v>-25000</v>
      </c>
      <c r="K84" s="14">
        <f t="shared" si="28"/>
        <v>-25000</v>
      </c>
      <c r="L84" s="2"/>
      <c r="M84" s="12" t="s">
        <v>52</v>
      </c>
      <c r="N84" s="14">
        <f t="shared" si="28"/>
        <v>0</v>
      </c>
      <c r="O84" s="14">
        <f t="shared" si="28"/>
        <v>0</v>
      </c>
      <c r="P84" s="14">
        <f t="shared" si="28"/>
        <v>0</v>
      </c>
      <c r="Q84" s="14">
        <f t="shared" si="28"/>
        <v>0</v>
      </c>
      <c r="R84" s="14">
        <f t="shared" si="28"/>
        <v>0</v>
      </c>
      <c r="S84" s="14">
        <f t="shared" si="28"/>
        <v>0</v>
      </c>
    </row>
    <row r="85" spans="1:19" ht="12.75">
      <c r="A85" s="2"/>
      <c r="B85" s="12" t="s">
        <v>53</v>
      </c>
      <c r="C85" s="2" t="s">
        <v>44</v>
      </c>
      <c r="D85" s="2" t="s">
        <v>44</v>
      </c>
      <c r="E85" s="2" t="s">
        <v>44</v>
      </c>
      <c r="F85" s="2" t="s">
        <v>44</v>
      </c>
      <c r="G85" s="2" t="s">
        <v>44</v>
      </c>
      <c r="H85" s="2" t="s">
        <v>44</v>
      </c>
      <c r="I85" s="2" t="s">
        <v>44</v>
      </c>
      <c r="J85" s="2" t="s">
        <v>44</v>
      </c>
      <c r="K85" s="2" t="s">
        <v>44</v>
      </c>
      <c r="L85" s="2"/>
      <c r="M85" s="12" t="s">
        <v>53</v>
      </c>
      <c r="N85" s="2" t="s">
        <v>44</v>
      </c>
      <c r="O85" s="2" t="s">
        <v>44</v>
      </c>
      <c r="P85" s="2" t="s">
        <v>44</v>
      </c>
      <c r="Q85" s="2" t="s">
        <v>44</v>
      </c>
      <c r="R85" s="2" t="s">
        <v>44</v>
      </c>
      <c r="S85" s="2" t="s">
        <v>44</v>
      </c>
    </row>
  </sheetData>
  <sheetProtection/>
  <mergeCells count="5">
    <mergeCell ref="A1:B1"/>
    <mergeCell ref="A6:B6"/>
    <mergeCell ref="A40:B40"/>
    <mergeCell ref="L6:M6"/>
    <mergeCell ref="L40:M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4.28125" style="0" customWidth="1"/>
    <col min="3" max="3" width="15.140625" style="0" customWidth="1"/>
  </cols>
  <sheetData>
    <row r="1" spans="1:3" ht="12.75">
      <c r="A1" s="65" t="s">
        <v>19</v>
      </c>
      <c r="B1" s="65"/>
      <c r="C1" s="4"/>
    </row>
    <row r="2" spans="1:3" ht="12.75">
      <c r="A2" s="7"/>
      <c r="B2" s="6"/>
      <c r="C2" s="4"/>
    </row>
    <row r="3" spans="1:3" ht="12.75">
      <c r="A3" s="7"/>
      <c r="B3" s="8"/>
      <c r="C3" s="4"/>
    </row>
    <row r="4" spans="1:3" ht="13.5">
      <c r="A4" s="11" t="s">
        <v>0</v>
      </c>
      <c r="B4" s="15" t="s">
        <v>1</v>
      </c>
      <c r="C4" s="16" t="s">
        <v>18</v>
      </c>
    </row>
    <row r="5" spans="1:3" ht="12.75">
      <c r="A5" s="66" t="s">
        <v>2</v>
      </c>
      <c r="B5" s="67"/>
      <c r="C5" s="1"/>
    </row>
    <row r="6" spans="1:3" ht="12.75">
      <c r="A6" s="21">
        <v>63414</v>
      </c>
      <c r="B6" s="21" t="s">
        <v>38</v>
      </c>
      <c r="C6" s="5">
        <v>8000</v>
      </c>
    </row>
    <row r="7" spans="1:3" ht="12.75">
      <c r="A7" s="20">
        <v>634</v>
      </c>
      <c r="B7" s="20" t="s">
        <v>39</v>
      </c>
      <c r="C7" s="14">
        <f>C6</f>
        <v>8000</v>
      </c>
    </row>
    <row r="8" spans="1:3" ht="12.75">
      <c r="A8" s="9">
        <v>63612</v>
      </c>
      <c r="B8" s="3" t="s">
        <v>33</v>
      </c>
      <c r="C8" s="14">
        <v>4606760</v>
      </c>
    </row>
    <row r="9" spans="1:3" ht="12.75">
      <c r="A9" s="9">
        <v>63621</v>
      </c>
      <c r="B9" s="3" t="s">
        <v>25</v>
      </c>
      <c r="C9" s="14"/>
    </row>
    <row r="10" spans="1:3" ht="12.75">
      <c r="A10" s="11">
        <v>636</v>
      </c>
      <c r="B10" s="2" t="s">
        <v>26</v>
      </c>
      <c r="C10" s="14">
        <f>C9+C8</f>
        <v>4606760</v>
      </c>
    </row>
    <row r="11" spans="1:3" ht="12.75">
      <c r="A11" s="9">
        <v>63811</v>
      </c>
      <c r="B11" s="3" t="s">
        <v>27</v>
      </c>
      <c r="C11" s="19"/>
    </row>
    <row r="12" spans="1:3" ht="12.75">
      <c r="A12" s="11">
        <v>638</v>
      </c>
      <c r="B12" s="2" t="s">
        <v>28</v>
      </c>
      <c r="C12" s="14">
        <f>C11</f>
        <v>0</v>
      </c>
    </row>
    <row r="13" spans="1:3" ht="12.75">
      <c r="A13" s="9">
        <v>64132</v>
      </c>
      <c r="B13" s="3" t="s">
        <v>29</v>
      </c>
      <c r="C13" s="19">
        <v>1100</v>
      </c>
    </row>
    <row r="14" spans="1:3" ht="12.75">
      <c r="A14" s="11">
        <v>641</v>
      </c>
      <c r="B14" s="2" t="s">
        <v>30</v>
      </c>
      <c r="C14" s="14">
        <f>C13</f>
        <v>1100</v>
      </c>
    </row>
    <row r="15" spans="1:3" ht="12.75">
      <c r="A15" s="11">
        <v>65264</v>
      </c>
      <c r="B15" s="2" t="s">
        <v>40</v>
      </c>
      <c r="C15" s="14">
        <v>0</v>
      </c>
    </row>
    <row r="16" spans="1:3" ht="12.75">
      <c r="A16" s="9">
        <v>65268</v>
      </c>
      <c r="B16" s="1" t="s">
        <v>32</v>
      </c>
      <c r="C16" s="5">
        <v>0</v>
      </c>
    </row>
    <row r="17" spans="1:3" ht="12.75">
      <c r="A17" s="9">
        <v>65269</v>
      </c>
      <c r="B17" s="3" t="s">
        <v>55</v>
      </c>
      <c r="C17" s="5">
        <v>49500</v>
      </c>
    </row>
    <row r="18" spans="1:3" ht="12.75">
      <c r="A18" s="11">
        <v>652</v>
      </c>
      <c r="B18" s="2" t="s">
        <v>31</v>
      </c>
      <c r="C18" s="14">
        <f>C16+C15+C17</f>
        <v>49500</v>
      </c>
    </row>
    <row r="19" spans="1:3" ht="12.75">
      <c r="A19" s="11">
        <v>66141</v>
      </c>
      <c r="B19" s="2" t="s">
        <v>41</v>
      </c>
      <c r="C19" s="14">
        <v>5000</v>
      </c>
    </row>
    <row r="20" spans="1:3" ht="12.75">
      <c r="A20" s="9">
        <v>66151</v>
      </c>
      <c r="B20" s="3" t="s">
        <v>34</v>
      </c>
      <c r="C20" s="5">
        <v>171000</v>
      </c>
    </row>
    <row r="21" spans="1:3" ht="12.75">
      <c r="A21" s="11">
        <v>661</v>
      </c>
      <c r="B21" s="2" t="s">
        <v>35</v>
      </c>
      <c r="C21" s="14">
        <f>C20+C19</f>
        <v>176000</v>
      </c>
    </row>
    <row r="22" spans="1:3" ht="12.75">
      <c r="A22" s="9">
        <v>66313</v>
      </c>
      <c r="B22" s="2" t="s">
        <v>56</v>
      </c>
      <c r="C22" s="14">
        <v>0</v>
      </c>
    </row>
    <row r="23" spans="1:3" ht="12.75">
      <c r="A23" s="9">
        <v>663</v>
      </c>
      <c r="B23" s="2" t="s">
        <v>57</v>
      </c>
      <c r="C23" s="14">
        <f>C22</f>
        <v>0</v>
      </c>
    </row>
    <row r="24" spans="1:3" ht="12.75">
      <c r="A24" s="9">
        <v>67111</v>
      </c>
      <c r="B24" s="1" t="s">
        <v>21</v>
      </c>
      <c r="C24" s="5">
        <v>732250</v>
      </c>
    </row>
    <row r="25" spans="1:3" ht="12.75">
      <c r="A25" s="9">
        <v>67121</v>
      </c>
      <c r="B25" s="3" t="s">
        <v>54</v>
      </c>
      <c r="C25" s="5">
        <v>0</v>
      </c>
    </row>
    <row r="26" spans="1:3" ht="12.75">
      <c r="A26" s="9">
        <v>67118</v>
      </c>
      <c r="B26" s="1" t="s">
        <v>22</v>
      </c>
      <c r="C26" s="5"/>
    </row>
    <row r="27" spans="1:3" ht="12.75">
      <c r="A27" s="11">
        <v>671</v>
      </c>
      <c r="B27" s="2" t="s">
        <v>23</v>
      </c>
      <c r="C27" s="14">
        <f>SUM(C24:C26)</f>
        <v>732250</v>
      </c>
    </row>
    <row r="28" spans="1:3" ht="12.75">
      <c r="A28" s="9">
        <v>68311</v>
      </c>
      <c r="B28" s="3" t="s">
        <v>36</v>
      </c>
      <c r="C28" s="5">
        <v>2550</v>
      </c>
    </row>
    <row r="29" spans="1:3" ht="12.75">
      <c r="A29" s="11">
        <v>683</v>
      </c>
      <c r="B29" s="2" t="s">
        <v>37</v>
      </c>
      <c r="C29" s="14">
        <f>SUM(C28:C28)</f>
        <v>2550</v>
      </c>
    </row>
    <row r="30" spans="1:3" ht="12.75">
      <c r="A30" s="11">
        <v>6</v>
      </c>
      <c r="B30" s="2" t="s">
        <v>3</v>
      </c>
      <c r="C30" s="14">
        <f>C7+C10+C12+C14+C18+C21+C27+C29+C23</f>
        <v>5576160</v>
      </c>
    </row>
    <row r="31" spans="1:3" ht="12.75">
      <c r="A31" s="11"/>
      <c r="B31" s="12"/>
      <c r="C31" s="5"/>
    </row>
    <row r="32" spans="1:3" ht="12.75">
      <c r="A32" s="11"/>
      <c r="B32" s="17" t="s">
        <v>24</v>
      </c>
      <c r="C32" s="14">
        <f>C30</f>
        <v>5576160</v>
      </c>
    </row>
    <row r="33" spans="1:3" ht="12.75">
      <c r="A33" s="11"/>
      <c r="B33" s="12"/>
      <c r="C33" s="5"/>
    </row>
    <row r="34" spans="1:3" ht="12.75">
      <c r="A34" s="9"/>
      <c r="B34" s="10"/>
      <c r="C34" s="5"/>
    </row>
    <row r="35" spans="1:3" ht="12.75">
      <c r="A35" s="68" t="s">
        <v>4</v>
      </c>
      <c r="B35" s="69"/>
      <c r="C35" s="18"/>
    </row>
    <row r="36" spans="1:3" ht="13.5">
      <c r="A36" s="11" t="s">
        <v>0</v>
      </c>
      <c r="B36" s="15" t="s">
        <v>1</v>
      </c>
      <c r="C36" s="16" t="s">
        <v>18</v>
      </c>
    </row>
    <row r="37" spans="1:3" ht="13.5">
      <c r="A37" s="11">
        <v>311</v>
      </c>
      <c r="B37" s="13" t="s">
        <v>5</v>
      </c>
      <c r="C37" s="22">
        <v>3786485</v>
      </c>
    </row>
    <row r="38" spans="1:3" ht="13.5">
      <c r="A38" s="11">
        <v>312</v>
      </c>
      <c r="B38" s="13" t="s">
        <v>6</v>
      </c>
      <c r="C38" s="22">
        <v>273450</v>
      </c>
    </row>
    <row r="39" spans="1:3" ht="13.5">
      <c r="A39" s="11">
        <v>313</v>
      </c>
      <c r="B39" s="13" t="s">
        <v>7</v>
      </c>
      <c r="C39" s="22">
        <v>651275</v>
      </c>
    </row>
    <row r="40" spans="1:3" ht="13.5">
      <c r="A40" s="11">
        <v>321</v>
      </c>
      <c r="B40" s="13" t="s">
        <v>60</v>
      </c>
      <c r="C40" s="22">
        <v>197550</v>
      </c>
    </row>
    <row r="41" spans="1:3" ht="13.5">
      <c r="A41" s="11">
        <v>322</v>
      </c>
      <c r="B41" s="13" t="s">
        <v>58</v>
      </c>
      <c r="C41" s="22">
        <v>256200</v>
      </c>
    </row>
    <row r="42" spans="1:3" ht="13.5">
      <c r="A42" s="11">
        <v>323</v>
      </c>
      <c r="B42" s="13" t="s">
        <v>8</v>
      </c>
      <c r="C42" s="14">
        <v>259500</v>
      </c>
    </row>
    <row r="43" spans="1:3" ht="13.5">
      <c r="A43" s="11">
        <v>324</v>
      </c>
      <c r="B43" s="13" t="s">
        <v>59</v>
      </c>
      <c r="C43" s="14">
        <v>8000</v>
      </c>
    </row>
    <row r="44" spans="1:3" ht="13.5">
      <c r="A44" s="11">
        <v>329</v>
      </c>
      <c r="B44" s="13" t="s">
        <v>9</v>
      </c>
      <c r="C44" s="14">
        <v>44000</v>
      </c>
    </row>
    <row r="45" spans="1:3" ht="13.5">
      <c r="A45" s="11">
        <v>343</v>
      </c>
      <c r="B45" s="13" t="s">
        <v>10</v>
      </c>
      <c r="C45" s="14">
        <v>5000</v>
      </c>
    </row>
    <row r="46" spans="1:3" ht="13.5">
      <c r="A46" s="11">
        <v>3</v>
      </c>
      <c r="B46" s="13" t="s">
        <v>11</v>
      </c>
      <c r="C46" s="14">
        <f>C37+C38+C39+C40+C41+C42+C43+C44+C45</f>
        <v>5481460</v>
      </c>
    </row>
    <row r="47" spans="1:3" ht="13.5">
      <c r="A47" s="11"/>
      <c r="B47" s="13"/>
      <c r="C47" s="14"/>
    </row>
    <row r="48" spans="1:3" ht="12.75">
      <c r="A48" s="11">
        <v>421</v>
      </c>
      <c r="B48" s="12" t="s">
        <v>12</v>
      </c>
      <c r="C48" s="14"/>
    </row>
    <row r="49" spans="1:3" ht="13.5">
      <c r="A49" s="11">
        <v>422</v>
      </c>
      <c r="B49" s="13" t="s">
        <v>13</v>
      </c>
      <c r="C49" s="14">
        <v>84700</v>
      </c>
    </row>
    <row r="50" spans="1:3" ht="13.5">
      <c r="A50" s="11">
        <v>424</v>
      </c>
      <c r="B50" s="13" t="s">
        <v>14</v>
      </c>
      <c r="C50" s="14">
        <v>10000</v>
      </c>
    </row>
    <row r="51" spans="1:3" ht="13.5">
      <c r="A51" s="11">
        <v>4</v>
      </c>
      <c r="B51" s="13" t="s">
        <v>15</v>
      </c>
      <c r="C51" s="14">
        <f>SUM(C48+C49+C50)</f>
        <v>94700</v>
      </c>
    </row>
    <row r="52" spans="1:3" ht="12.75">
      <c r="A52" s="9"/>
      <c r="B52" s="10"/>
      <c r="C52" s="5"/>
    </row>
    <row r="53" spans="1:3" ht="13.5">
      <c r="A53" s="11"/>
      <c r="B53" s="13" t="s">
        <v>20</v>
      </c>
      <c r="C53" s="14">
        <f>SUM(C51+C46)</f>
        <v>5576160</v>
      </c>
    </row>
    <row r="54" spans="1:3" ht="12.75">
      <c r="A54" s="9"/>
      <c r="B54" s="10"/>
      <c r="C54" s="5"/>
    </row>
    <row r="55" spans="1:3" ht="12.75">
      <c r="A55" s="9"/>
      <c r="B55" s="10"/>
      <c r="C55" s="5"/>
    </row>
    <row r="56" spans="1:3" ht="12.75">
      <c r="A56" s="9"/>
      <c r="B56" s="10"/>
      <c r="C56" s="5"/>
    </row>
    <row r="57" spans="1:3" ht="13.5">
      <c r="A57" s="11" t="s">
        <v>0</v>
      </c>
      <c r="B57" s="15" t="s">
        <v>1</v>
      </c>
      <c r="C57" s="16" t="s">
        <v>18</v>
      </c>
    </row>
    <row r="58" spans="1:3" ht="12.75">
      <c r="A58" s="9"/>
      <c r="B58" s="10"/>
      <c r="C58" s="5"/>
    </row>
    <row r="59" spans="1:3" ht="13.5">
      <c r="A59" s="11"/>
      <c r="B59" s="13" t="s">
        <v>16</v>
      </c>
      <c r="C59" s="14">
        <f>C30</f>
        <v>5576160</v>
      </c>
    </row>
    <row r="60" spans="1:3" ht="13.5">
      <c r="A60" s="11"/>
      <c r="B60" s="13" t="s">
        <v>4</v>
      </c>
      <c r="C60" s="14">
        <f>C53</f>
        <v>5576160</v>
      </c>
    </row>
    <row r="61" spans="1:3" ht="13.5">
      <c r="A61" s="11"/>
      <c r="B61" s="13" t="s">
        <v>17</v>
      </c>
      <c r="C61" s="14">
        <f>C59-C60</f>
        <v>0</v>
      </c>
    </row>
    <row r="62" spans="1:3" ht="12.75">
      <c r="A62" s="9"/>
      <c r="B62" s="10"/>
      <c r="C62" s="1"/>
    </row>
    <row r="63" spans="1:3" ht="12.75">
      <c r="A63" s="11">
        <v>6</v>
      </c>
      <c r="B63" s="12" t="s">
        <v>3</v>
      </c>
      <c r="C63" s="14">
        <f>C59</f>
        <v>5576160</v>
      </c>
    </row>
    <row r="64" spans="1:3" ht="12.75">
      <c r="A64" s="11">
        <v>7</v>
      </c>
      <c r="B64" s="12" t="s">
        <v>42</v>
      </c>
      <c r="C64" s="14">
        <v>0</v>
      </c>
    </row>
    <row r="65" spans="1:3" ht="12.75">
      <c r="A65" s="11">
        <v>8</v>
      </c>
      <c r="B65" s="12" t="s">
        <v>43</v>
      </c>
      <c r="C65" s="2">
        <v>0</v>
      </c>
    </row>
    <row r="66" spans="1:3" ht="12.75">
      <c r="A66" s="11">
        <v>9</v>
      </c>
      <c r="B66" s="12" t="s">
        <v>45</v>
      </c>
      <c r="C66" s="2"/>
    </row>
    <row r="67" spans="1:3" ht="12.75">
      <c r="A67" s="11"/>
      <c r="B67" s="12" t="s">
        <v>46</v>
      </c>
      <c r="C67" s="14">
        <f>C63+C64+C65+C66</f>
        <v>5576160</v>
      </c>
    </row>
    <row r="68" spans="1:3" ht="12.75">
      <c r="A68" s="11"/>
      <c r="B68" s="12"/>
      <c r="C68" s="2"/>
    </row>
    <row r="69" spans="1:3" ht="12.75">
      <c r="A69" s="2"/>
      <c r="B69" s="12"/>
      <c r="C69" s="2"/>
    </row>
    <row r="70" spans="1:3" ht="12.75">
      <c r="A70" s="11">
        <v>3</v>
      </c>
      <c r="B70" s="12" t="s">
        <v>11</v>
      </c>
      <c r="C70" s="14">
        <f>C46</f>
        <v>5481460</v>
      </c>
    </row>
    <row r="71" spans="1:3" ht="12.75">
      <c r="A71" s="11">
        <v>4</v>
      </c>
      <c r="B71" s="12" t="s">
        <v>47</v>
      </c>
      <c r="C71" s="14">
        <f>C51</f>
        <v>94700</v>
      </c>
    </row>
    <row r="72" spans="1:3" ht="12.75">
      <c r="A72" s="11">
        <v>5</v>
      </c>
      <c r="B72" s="12" t="s">
        <v>48</v>
      </c>
      <c r="C72" s="2">
        <v>0</v>
      </c>
    </row>
    <row r="73" spans="1:3" ht="12.75">
      <c r="A73" s="2"/>
      <c r="B73" s="12"/>
      <c r="C73" s="2"/>
    </row>
    <row r="74" spans="1:3" ht="12.75">
      <c r="A74" s="2"/>
      <c r="B74" s="12" t="s">
        <v>49</v>
      </c>
      <c r="C74" s="14">
        <f>C70+C71+C73</f>
        <v>5576160</v>
      </c>
    </row>
    <row r="75" spans="1:3" ht="12.75">
      <c r="A75" s="2"/>
      <c r="B75" s="12"/>
      <c r="C75" s="2"/>
    </row>
    <row r="76" spans="1:3" ht="12.75">
      <c r="A76" s="2"/>
      <c r="B76" s="12"/>
      <c r="C76" s="2"/>
    </row>
    <row r="77" spans="1:3" ht="12.75">
      <c r="A77" s="2"/>
      <c r="B77" s="12" t="s">
        <v>50</v>
      </c>
      <c r="C77" s="14">
        <f>C67-C74</f>
        <v>0</v>
      </c>
    </row>
    <row r="78" spans="1:3" ht="12.75">
      <c r="A78" s="2"/>
      <c r="B78" s="12"/>
      <c r="C78" s="2"/>
    </row>
    <row r="79" spans="1:3" ht="12.75">
      <c r="A79" s="2"/>
      <c r="B79" s="12"/>
      <c r="C79" s="2"/>
    </row>
    <row r="80" spans="1:3" ht="12.75">
      <c r="A80" s="2"/>
      <c r="B80" s="12" t="s">
        <v>51</v>
      </c>
      <c r="C80" s="14">
        <f>C63-C70</f>
        <v>94700</v>
      </c>
    </row>
    <row r="81" spans="1:3" ht="12.75">
      <c r="A81" s="2"/>
      <c r="B81" s="12" t="s">
        <v>52</v>
      </c>
      <c r="C81" s="14">
        <f>C64-C71</f>
        <v>-94700</v>
      </c>
    </row>
    <row r="82" spans="1:3" ht="12.75">
      <c r="A82" s="2"/>
      <c r="B82" s="12" t="s">
        <v>53</v>
      </c>
      <c r="C82" s="2" t="s">
        <v>44</v>
      </c>
    </row>
  </sheetData>
  <sheetProtection/>
  <mergeCells count="3">
    <mergeCell ref="A1:B1"/>
    <mergeCell ref="A5:B5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Tanja Horvat</cp:lastModifiedBy>
  <cp:lastPrinted>2019-06-26T11:58:38Z</cp:lastPrinted>
  <dcterms:created xsi:type="dcterms:W3CDTF">2010-12-21T07:15:33Z</dcterms:created>
  <dcterms:modified xsi:type="dcterms:W3CDTF">2019-07-15T11:28:23Z</dcterms:modified>
  <cp:category/>
  <cp:version/>
  <cp:contentType/>
  <cp:contentStatus/>
</cp:coreProperties>
</file>